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0545" windowHeight="4665" tabRatio="744" activeTab="5"/>
  </bookViews>
  <sheets>
    <sheet name="HDC" sheetId="16" r:id="rId1"/>
    <sheet name="ESB" sheetId="17" r:id="rId2"/>
    <sheet name="PTK" sheetId="18" r:id="rId3"/>
    <sheet name="SQAC-DQAC" sheetId="19" r:id="rId4"/>
    <sheet name="Training" sheetId="22" r:id="rId5"/>
    <sheet name="Condom-Box" sheetId="21" r:id="rId6"/>
    <sheet name="FPIS" sheetId="24" r:id="rId7"/>
  </sheets>
  <definedNames>
    <definedName name="_xlnm.Print_Area" localSheetId="1">ESB!$A$1:$L$83</definedName>
    <definedName name="_xlnm.Print_Area" localSheetId="0">HDC!$A$1:$S$82</definedName>
    <definedName name="_xlnm.Print_Area" localSheetId="2">PTK!$A$1:$I$82</definedName>
    <definedName name="_xlnm.Print_Area" localSheetId="3">'SQAC-DQAC'!$A$1:$S$82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1"/>
  <c r="E10"/>
  <c r="F10"/>
  <c r="G10"/>
  <c r="H10"/>
  <c r="I10"/>
  <c r="J10"/>
  <c r="K10"/>
  <c r="L10"/>
  <c r="M10"/>
  <c r="N10"/>
  <c r="O10"/>
  <c r="P10"/>
  <c r="Q10"/>
  <c r="R10"/>
  <c r="S10"/>
  <c r="T10"/>
  <c r="C10"/>
  <c r="O8"/>
  <c r="O7"/>
  <c r="AN11" i="22" l="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G6" i="19"/>
  <c r="F6"/>
  <c r="E6"/>
  <c r="G10" i="18"/>
  <c r="F10"/>
  <c r="E10"/>
  <c r="D10"/>
  <c r="C10"/>
  <c r="H9"/>
  <c r="H10" s="1"/>
  <c r="R8" i="16"/>
  <c r="Q8"/>
  <c r="P8"/>
  <c r="O8"/>
  <c r="N8"/>
  <c r="M8"/>
  <c r="L8"/>
  <c r="K8"/>
  <c r="J8"/>
  <c r="I8"/>
  <c r="H8"/>
  <c r="G8"/>
  <c r="F8"/>
  <c r="E8"/>
  <c r="D8"/>
  <c r="Q7"/>
  <c r="P7"/>
  <c r="S6"/>
  <c r="S8" s="1"/>
</calcChain>
</file>

<file path=xl/sharedStrings.xml><?xml version="1.0" encoding="utf-8"?>
<sst xmlns="http://schemas.openxmlformats.org/spreadsheetml/2006/main" count="245" uniqueCount="152">
  <si>
    <t>S.No</t>
  </si>
  <si>
    <t>CC-Nirodh (in pieces)</t>
  </si>
  <si>
    <t>ECP- Ezy Pill</t>
  </si>
  <si>
    <t>S.No.</t>
  </si>
  <si>
    <t xml:space="preserve">ESB COMPONENT 1- DELAYING </t>
  </si>
  <si>
    <t>ESB COMPONENT 2- SPACING</t>
  </si>
  <si>
    <t>ESB COMPONENT 3- LIMITING</t>
  </si>
  <si>
    <t>EC with no children</t>
  </si>
  <si>
    <t>EC with one child</t>
  </si>
  <si>
    <t>EC with two children</t>
  </si>
  <si>
    <t>Number of Eligible Couple (EC)</t>
  </si>
  <si>
    <t>At SC</t>
  </si>
  <si>
    <t>Through ASHA</t>
  </si>
  <si>
    <t>Total Number of client exit interviews conducted</t>
  </si>
  <si>
    <t>Number of clients who reported waiting time of more than 2 hours from time of registration to time of surgery</t>
  </si>
  <si>
    <t>State Quality Assurance committee</t>
  </si>
  <si>
    <t>State Indemnity Sub-committee</t>
  </si>
  <si>
    <t>District Quality Assurance committee</t>
  </si>
  <si>
    <t>District Indemnity Sub-committee</t>
  </si>
  <si>
    <t>Static health facilities</t>
  </si>
  <si>
    <t>Very good</t>
  </si>
  <si>
    <t>Good</t>
  </si>
  <si>
    <t>Average</t>
  </si>
  <si>
    <t>Unsatisfactory</t>
  </si>
  <si>
    <t xml:space="preserve">Number of ASHAs </t>
  </si>
  <si>
    <t xml:space="preserve">No. of ASHAs </t>
  </si>
  <si>
    <t>FDS</t>
  </si>
  <si>
    <t xml:space="preserve">   FORMAT 2:- ASHA SCHEME FOR ENSURING SPACING AT BIRTH (ESB) </t>
  </si>
  <si>
    <t>OCP-Mala N (in Cycles)</t>
  </si>
  <si>
    <t xml:space="preserve"> FORMAT 4 : SQAC/DQAC Functionality status, Monitoring plan and Findings of client exit interview</t>
  </si>
  <si>
    <t xml:space="preserve"> FORMAT 3: UTILIZATION OF PREGNANCY TESTING KIT (PTK)</t>
  </si>
  <si>
    <t>Accredited Private/ NGO health facilities</t>
  </si>
  <si>
    <t>At DH/ SDH/ CHC/ PHC</t>
  </si>
  <si>
    <t>State/ Union Territory:</t>
  </si>
  <si>
    <t>MO 
(MBBS and above/AYUSH)</t>
  </si>
  <si>
    <t>Nursing Personnel (Staff Nurse/LHV/ANM)</t>
  </si>
  <si>
    <t>Program Managers</t>
  </si>
  <si>
    <t>Medical officers</t>
  </si>
  <si>
    <t>CHO</t>
  </si>
  <si>
    <t>Nursing Personnel 
(Staff Nurse/LHV/ANM)</t>
  </si>
  <si>
    <t>ASHA</t>
  </si>
  <si>
    <t>CHO ( Applicable for Nursing Personnel &amp; AYUSH only)</t>
  </si>
  <si>
    <t>STATE TOTAL</t>
  </si>
  <si>
    <t>Centchroman (CHHAYA) 
(In strips)</t>
  </si>
  <si>
    <t>Centchroman (CHHAYA) (In strips)</t>
  </si>
  <si>
    <t>Number of clients who reportedly received post operative instruction card after the surgery</t>
  </si>
  <si>
    <t>Name of District</t>
  </si>
  <si>
    <r>
      <t>Overall Grading of Sterilization services by the</t>
    </r>
    <r>
      <rPr>
        <b/>
        <sz val="12"/>
        <color rgb="FFFF0000"/>
        <rFont val="Times New Roman"/>
        <family val="1"/>
      </rPr>
      <t xml:space="preserve"> clients whose exit interviews were conducted (as mentioned in </t>
    </r>
    <r>
      <rPr>
        <b/>
        <sz val="13"/>
        <color rgb="FFFF0000"/>
        <rFont val="Times New Roman"/>
        <family val="1"/>
      </rPr>
      <t>col. "M"</t>
    </r>
    <r>
      <rPr>
        <b/>
        <sz val="12"/>
        <color rgb="FFFF0000"/>
        <rFont val="Times New Roman"/>
        <family val="1"/>
      </rPr>
      <t>)</t>
    </r>
  </si>
  <si>
    <t xml:space="preserve"> </t>
  </si>
  <si>
    <t xml:space="preserve">Corrected the no. of commodities distributed in highlighted cell </t>
  </si>
  <si>
    <t xml:space="preserve">Corrected the balance available in highlighted cell </t>
  </si>
  <si>
    <t xml:space="preserve">Correct the no. of ASHA as mentioned in Sheet "HDC" </t>
  </si>
  <si>
    <t xml:space="preserve">Corrected the no. of PTK distributed in highlighted cell </t>
  </si>
  <si>
    <r>
      <t xml:space="preserve">Correct the grading catogory/ies </t>
    </r>
    <r>
      <rPr>
        <b/>
        <i/>
        <sz val="13"/>
        <color rgb="FFC00000"/>
        <rFont val="Calibri"/>
        <family val="2"/>
      </rPr>
      <t>(in numbers)</t>
    </r>
  </si>
  <si>
    <t xml:space="preserve">Format 6 - Status of Condom Boxes </t>
  </si>
  <si>
    <t>Details of Condom Boxes Installed</t>
  </si>
  <si>
    <t>Details of Condom Usage Through Condom Boxes</t>
  </si>
  <si>
    <t>No.  of DH/SDH</t>
  </si>
  <si>
    <t>No.  of CHC</t>
  </si>
  <si>
    <t>No.  of PHC</t>
  </si>
  <si>
    <t>No.  of SC</t>
  </si>
  <si>
    <t>Total DH/SDH in the District</t>
  </si>
  <si>
    <t>Total CHCs in the District</t>
  </si>
  <si>
    <t xml:space="preserve">Total PHCs in the District </t>
  </si>
  <si>
    <t xml:space="preserve">Total SCs in the District </t>
  </si>
  <si>
    <t>Format 5 -Family Planning  Training Status in Public Health Facilities</t>
  </si>
  <si>
    <t>Name of the District</t>
  </si>
  <si>
    <t xml:space="preserve">Laparoscopic sterilization   
 (MBBS and above) </t>
  </si>
  <si>
    <t xml:space="preserve">  Minilap sterilization   
 (MBBS and above) </t>
  </si>
  <si>
    <t xml:space="preserve"> NSV (MBBS and Above) </t>
  </si>
  <si>
    <t xml:space="preserve">PPIUCD </t>
  </si>
  <si>
    <t xml:space="preserve"> MPA Injectable </t>
  </si>
  <si>
    <t xml:space="preserve"> Oral Contraceptive Pills (OCP) </t>
  </si>
  <si>
    <t xml:space="preserve">No. of CHO oriented for 1-2 days on FP program </t>
  </si>
  <si>
    <t xml:space="preserve"> FPLMIS </t>
  </si>
  <si>
    <t>Pharmacist/Store Keepers/ DEO</t>
  </si>
  <si>
    <t>North Goa</t>
  </si>
  <si>
    <t>South Goa</t>
  </si>
  <si>
    <t xml:space="preserve">       </t>
  </si>
  <si>
    <t>GOA</t>
  </si>
  <si>
    <r>
      <t xml:space="preserve">Opening Balance as on </t>
    </r>
    <r>
      <rPr>
        <b/>
        <sz val="12"/>
        <color rgb="FFFF0000"/>
        <rFont val="Times New Roman"/>
        <family val="1"/>
      </rPr>
      <t>1st October 2023</t>
    </r>
    <r>
      <rPr>
        <b/>
        <sz val="12"/>
        <rFont val="Times New Roman"/>
        <family val="1"/>
      </rPr>
      <t xml:space="preserve">
</t>
    </r>
  </si>
  <si>
    <t>Stock Received during the reported Quarter     
(Oct - Dec 2023)</t>
  </si>
  <si>
    <t>Stock Distributed under HDC scheme during the  reported Quarter (Oct - Dec 2023)</t>
  </si>
  <si>
    <t xml:space="preserve">Balance Available at the end of reported Quarter 
(Oct - Dec 2023) </t>
  </si>
  <si>
    <t>*</t>
  </si>
  <si>
    <t>* No ASHAs in Goa. (stock is delivered by ANMs).</t>
  </si>
  <si>
    <t xml:space="preserve">No. of claims submitted during the reported quarter 
(Oct - Dec 2023) for Spacing of 2 yrs between marriage and birth of first child </t>
  </si>
  <si>
    <t xml:space="preserve">No. of claims cleared during the reported quarter 
(Oct - Dec 2023) for Spacing of 2 yrs between marriage and birth of first child </t>
  </si>
  <si>
    <t>No of claims submitted during the reported quarter 
(Oct - Dec 2023) for Spacing of 3 yrs between first and second child</t>
  </si>
  <si>
    <t>No. of claims cleared during the reported quarter 
(Oct - Dec 2023) for Spacing of 3 yrs between first and second child</t>
  </si>
  <si>
    <t>No. of Claim submitted during the reported quarter 
(Oct - Dec 2023) for Sterilization after 1st or 2nd child</t>
  </si>
  <si>
    <t xml:space="preserve">No. of claims cleared during the reported quarter 
(Oct - Dec 2023) for Sterilization after 1st or 2nd child </t>
  </si>
  <si>
    <t>Not Applicable</t>
  </si>
  <si>
    <r>
      <t xml:space="preserve">Opening Balance as on </t>
    </r>
    <r>
      <rPr>
        <b/>
        <sz val="12"/>
        <color rgb="FFFF0000"/>
        <rFont val="Times New Roman "/>
      </rPr>
      <t xml:space="preserve">1st October 2023 </t>
    </r>
    <r>
      <rPr>
        <b/>
        <sz val="12"/>
        <color rgb="FF000000"/>
        <rFont val="Times New Roman "/>
      </rPr>
      <t xml:space="preserve">
</t>
    </r>
  </si>
  <si>
    <t>Stock Received during the reported quarter 
(Oct - Dec 2023)</t>
  </si>
  <si>
    <t>Stock Utilized during the reported quarter 
(Oct - Dec 2023)</t>
  </si>
  <si>
    <t>Balance Available at the end of the reported quarter 
(Oct - Dec 2023)</t>
  </si>
  <si>
    <t>_</t>
  </si>
  <si>
    <t>No of meetings held during the reported quarter 
(Oct-Dec 2023)</t>
  </si>
  <si>
    <t xml:space="preserve"> No. of Assessment visits planned in the district by SISC/ DISC during the reported quarter 
(Oct-Dec 2023)</t>
  </si>
  <si>
    <t xml:space="preserve"> No. of Assessment visits done during the reported quarter 
(Oct-Dec 2023)</t>
  </si>
  <si>
    <t>Goa</t>
  </si>
  <si>
    <t>N.A</t>
  </si>
  <si>
    <t>District wise Information</t>
  </si>
  <si>
    <t xml:space="preserve"> -</t>
  </si>
  <si>
    <t>State/ Union Territory:  GOA</t>
  </si>
  <si>
    <t>Family Planning Indemnity Scheme; Quarter-3 (1st October - 31st December 2023) FY2023-24</t>
  </si>
  <si>
    <t>Name of State/UT-</t>
  </si>
  <si>
    <t xml:space="preserve"> "Doubling the quantum of FPIS compensation as per Hon'ble SC directives " done by the State/UT  (Yes/No)</t>
  </si>
  <si>
    <t>FRESH/NEW CLAIMS SUBMITTED IN 2023-24   
 (1st Oct. 2023 -31st Dec. 2023)</t>
  </si>
  <si>
    <t xml:space="preserve">OUTSTANDING CLAIMS  
(before 1st Oct. 2023) </t>
  </si>
  <si>
    <t xml:space="preserve">Complication </t>
  </si>
  <si>
    <t xml:space="preserve">Death </t>
  </si>
  <si>
    <t>Failure</t>
  </si>
  <si>
    <t>State/ Union Territory: GOA</t>
  </si>
  <si>
    <t>Note :-  * = Please provide the cummulative figures of trained providers in your district  till  31st Dec 2023    # = Please provide the numbers of service providers trained during FY 2023-24 ( 1st Oct 2023- 31 December 2023)</t>
  </si>
  <si>
    <t>Reporting FY 2023-24 : Quarter-3 (Oct - Dec 2023-24)</t>
  </si>
  <si>
    <t>Reporting FY 2023-24 : Quarter-3 (Oct-Dec 2023-24)</t>
  </si>
  <si>
    <t>Reporting FY 2023-24 : Quarter-3 (Oct - Decr 2023-24)</t>
  </si>
  <si>
    <t>Total number   of trained/empanelled  service providers available in the district till December 2023*</t>
  </si>
  <si>
    <t xml:space="preserve">Number of service providers trained during Quarter (October to December 2023) </t>
  </si>
  <si>
    <t>Number of service providers trained during Quarter (October to December 2023)</t>
  </si>
  <si>
    <t xml:space="preserve">Number of service providers trained during Quarter (October to Decembert 2023) </t>
  </si>
  <si>
    <t>Number of service provider trained during Quarter (October to December 2023)</t>
  </si>
  <si>
    <t>Number of CHOs oriented during Quarter (October to December 2023)</t>
  </si>
  <si>
    <t>Number of program managers trained during Quarter October to December 2023)</t>
  </si>
  <si>
    <t>Number of CHOs trained during Quarter (October to December 2023)</t>
  </si>
  <si>
    <t>Number of Pharmacist/Store Keepers/ DEO trained during Quarter (October to December 2023)</t>
  </si>
  <si>
    <t>Number of nursing personnel trained during Quarter (October to December 2023)</t>
  </si>
  <si>
    <t>Number of ASHAs trained during Quarter (October to December 2023)</t>
  </si>
  <si>
    <t>Total number   of trained service providers available in the district till December 2023*</t>
  </si>
  <si>
    <t>Total number   of oriented CHOs available in the district till December 2023*</t>
  </si>
  <si>
    <t>Total number of trained program managers available in the district till December 2023*</t>
  </si>
  <si>
    <t>Total number   of trained CHOs available in the district till December 2023*</t>
  </si>
  <si>
    <t>Total number of trained Pharmacist/Store Keepers/ DEO available in the district till December 2023*</t>
  </si>
  <si>
    <t>Total number   of trained nursing personnel available in the district till December 2023*</t>
  </si>
  <si>
    <t>Total number   of trained ASHAs available in the district till December 2023*</t>
  </si>
  <si>
    <t>Total Number of DH/SDH with installed condom boxes in the district upto September 2023
(Mention cumulative data till December 2023)</t>
  </si>
  <si>
    <t xml:space="preserve">Total No. of Condom Boxes installed in DH/SDH in the district upto September 2023
(Mention cumulative data till December 2023  </t>
  </si>
  <si>
    <t>Total no. of condom boxes installed in DH/SDH in the district during Quarter (October to December 2023)</t>
  </si>
  <si>
    <t>Total no. of condom boxes installed in CHCs in the district during Quarter (October to December 2023)</t>
  </si>
  <si>
    <t>Total no. of condom boxes installed in PHCs in the district during Quarter (October to December 2023)</t>
  </si>
  <si>
    <t>Total no. of condom boxes installed in SCs in the district during Quarter (October to December 2023)</t>
  </si>
  <si>
    <t>Reporting FY 2023-24 : Quarter-2 (October to December2023-24)</t>
  </si>
  <si>
    <t>Total number of condoms consumed/ distributed (in pieces) through condom boxes during Quarter October to December 2023)
(Total of all facilities where condom boxes are installed)</t>
  </si>
  <si>
    <t>Total number of Condoms Refilled (in pieces) in condom boxes during Quarter (October to December 2023)
(Total of all facilities where condom boxes are installed)</t>
  </si>
  <si>
    <t>Total Number of CHCs with installed condom boxes in the district upto September 2023
(Mention cumulative data till December 2023)</t>
  </si>
  <si>
    <t xml:space="preserve">Total No. of Condom Boxes installed in CHCs in the district upto September 2023
(Mention cumulative data till December 2023  </t>
  </si>
  <si>
    <t>Total Number of PHCs with installed condom boxes in the district upto September 2023
(Mention cumulative data till December 2023)</t>
  </si>
  <si>
    <t xml:space="preserve">Total No. of Condom Boxes installed in PHCs in the district upto September 2023
(Mention cumulative data till December 2023  </t>
  </si>
  <si>
    <t>Total Number of SCs with installed condom boxes in the district upto September 2023
(Mention cumulative data till December 2023)</t>
  </si>
  <si>
    <t xml:space="preserve">Total No. of condom Boxes installed in SCs in the district upto September 2023
(Mention cumulative data till December 2023  </t>
  </si>
</sst>
</file>

<file path=xl/styles.xml><?xml version="1.0" encoding="utf-8"?>
<styleSheet xmlns="http://schemas.openxmlformats.org/spreadsheetml/2006/main">
  <fonts count="44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Times New Roman 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b/>
      <sz val="14"/>
      <name val="Times New Roman"/>
      <family val="1"/>
    </font>
    <font>
      <sz val="14"/>
      <name val="Calibri"/>
      <family val="2"/>
    </font>
    <font>
      <sz val="14"/>
      <color theme="1"/>
      <name val="Bookman Old Style"/>
      <family val="1"/>
    </font>
    <font>
      <sz val="14"/>
      <color theme="1"/>
      <name val="Times New Roman"/>
      <family val="1"/>
    </font>
    <font>
      <b/>
      <sz val="16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rgb="FF000000"/>
      <name val="Times New Roman "/>
    </font>
    <font>
      <sz val="11"/>
      <name val="Calibri"/>
      <family val="2"/>
    </font>
    <font>
      <b/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2"/>
      <color rgb="FFFF0000"/>
      <name val="Times New Roman 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rgb="FFC00000"/>
      <name val="Calibri"/>
      <family val="2"/>
    </font>
    <font>
      <b/>
      <i/>
      <sz val="12"/>
      <color rgb="FFC00000"/>
      <name val="Calibri"/>
      <family val="2"/>
      <scheme val="minor"/>
    </font>
    <font>
      <b/>
      <i/>
      <sz val="13"/>
      <color rgb="FFC00000"/>
      <name val="Calibri"/>
      <family val="2"/>
    </font>
    <font>
      <b/>
      <sz val="18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DCE5F1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B6DDE8"/>
        <bgColor rgb="FF000000"/>
      </patternFill>
    </fill>
    <fill>
      <patternFill patternType="solid">
        <fgColor rgb="FFFBD4B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FED8"/>
        <bgColor indexed="64"/>
      </patternFill>
    </fill>
    <fill>
      <patternFill patternType="solid">
        <fgColor rgb="FFFFF2EB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1FF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918E"/>
        <bgColor rgb="FF000000"/>
      </patternFill>
    </fill>
    <fill>
      <patternFill patternType="solid">
        <fgColor theme="8" tint="0.79995117038483843"/>
        <bgColor rgb="FF000000"/>
      </patternFill>
    </fill>
    <fill>
      <patternFill patternType="solid">
        <fgColor theme="7" tint="0.59996337778862885"/>
        <bgColor rgb="FF000000"/>
      </patternFill>
    </fill>
    <fill>
      <patternFill patternType="solid">
        <fgColor rgb="FFC2D69A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19" fillId="0" borderId="0">
      <alignment vertical="center"/>
    </xf>
    <xf numFmtId="0" fontId="2" fillId="0" borderId="0"/>
    <xf numFmtId="0" fontId="1" fillId="0" borderId="0"/>
  </cellStyleXfs>
  <cellXfs count="233">
    <xf numFmtId="0" fontId="0" fillId="0" borderId="0" xfId="0">
      <alignment vertical="center"/>
    </xf>
    <xf numFmtId="0" fontId="9" fillId="0" borderId="0" xfId="0" applyFont="1" applyAlignment="1"/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7" borderId="0" xfId="0" applyFont="1" applyFill="1" applyAlignment="1"/>
    <xf numFmtId="0" fontId="0" fillId="0" borderId="0" xfId="0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5" fillId="15" borderId="0" xfId="0" applyFont="1" applyFill="1">
      <alignment vertical="center"/>
    </xf>
    <xf numFmtId="0" fontId="18" fillId="16" borderId="0" xfId="0" applyFont="1" applyFill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16" borderId="0" xfId="0" applyFont="1" applyFill="1">
      <alignment vertical="center"/>
    </xf>
    <xf numFmtId="0" fontId="15" fillId="15" borderId="0" xfId="0" applyFont="1" applyFill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23" fillId="0" borderId="0" xfId="0" applyFont="1" applyAlignment="1"/>
    <xf numFmtId="0" fontId="0" fillId="0" borderId="0" xfId="0" applyAlignment="1"/>
    <xf numFmtId="0" fontId="7" fillId="19" borderId="2" xfId="0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5" fillId="15" borderId="0" xfId="0" applyFont="1" applyFill="1" applyAlignment="1">
      <alignment horizontal="left" vertical="center"/>
    </xf>
    <xf numFmtId="0" fontId="10" fillId="16" borderId="0" xfId="0" applyFont="1" applyFill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8" fillId="26" borderId="9" xfId="0" applyFont="1" applyFill="1" applyBorder="1">
      <alignment vertical="center"/>
    </xf>
    <xf numFmtId="0" fontId="8" fillId="25" borderId="9" xfId="0" applyFont="1" applyFill="1" applyBorder="1">
      <alignment vertical="center"/>
    </xf>
    <xf numFmtId="0" fontId="27" fillId="0" borderId="11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5" fillId="26" borderId="9" xfId="0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1" xfId="0" applyFont="1" applyBorder="1" applyAlignment="1" applyProtection="1">
      <alignment horizontal="right" vertical="center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protection locked="0"/>
    </xf>
    <xf numFmtId="0" fontId="29" fillId="27" borderId="2" xfId="0" applyFont="1" applyFill="1" applyBorder="1" applyAlignment="1">
      <alignment horizontal="left" vertical="center"/>
    </xf>
    <xf numFmtId="0" fontId="31" fillId="29" borderId="1" xfId="0" applyFont="1" applyFill="1" applyBorder="1" applyAlignment="1">
      <alignment horizontal="center" vertical="center" wrapText="1"/>
    </xf>
    <xf numFmtId="0" fontId="31" fillId="30" borderId="1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28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3" fillId="19" borderId="1" xfId="0" applyFont="1" applyFill="1" applyBorder="1" applyAlignment="1">
      <alignment horizontal="center" vertical="center" wrapText="1"/>
    </xf>
    <xf numFmtId="0" fontId="33" fillId="22" borderId="1" xfId="0" applyFont="1" applyFill="1" applyBorder="1" applyAlignment="1">
      <alignment horizontal="center" vertical="center" wrapText="1"/>
    </xf>
    <xf numFmtId="0" fontId="33" fillId="18" borderId="1" xfId="0" applyFont="1" applyFill="1" applyBorder="1" applyAlignment="1">
      <alignment horizontal="center" vertical="center" wrapText="1"/>
    </xf>
    <xf numFmtId="0" fontId="33" fillId="21" borderId="1" xfId="0" applyFont="1" applyFill="1" applyBorder="1" applyAlignment="1">
      <alignment horizontal="center" vertical="center" wrapText="1"/>
    </xf>
    <xf numFmtId="0" fontId="33" fillId="32" borderId="1" xfId="0" applyFont="1" applyFill="1" applyBorder="1" applyAlignment="1">
      <alignment horizontal="center" vertical="center" wrapText="1"/>
    </xf>
    <xf numFmtId="0" fontId="17" fillId="0" borderId="1" xfId="3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left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5" fillId="2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34" borderId="1" xfId="0" applyFont="1" applyFill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6" fillId="33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6" fillId="0" borderId="0" xfId="0" applyFont="1" applyAlignment="1"/>
    <xf numFmtId="0" fontId="7" fillId="24" borderId="1" xfId="0" applyFont="1" applyFill="1" applyBorder="1" applyAlignment="1">
      <alignment horizontal="center" vertical="center" wrapText="1"/>
    </xf>
    <xf numFmtId="0" fontId="38" fillId="33" borderId="1" xfId="4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4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left" vertical="center"/>
    </xf>
    <xf numFmtId="0" fontId="29" fillId="27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 wrapText="1"/>
    </xf>
    <xf numFmtId="0" fontId="0" fillId="0" borderId="0" xfId="0" applyBorder="1" applyAlignment="1"/>
    <xf numFmtId="0" fontId="31" fillId="28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24" fillId="0" borderId="1" xfId="0" applyFont="1" applyBorder="1" applyAlignment="1">
      <alignment horizontal="center"/>
    </xf>
    <xf numFmtId="0" fontId="35" fillId="0" borderId="1" xfId="0" applyFont="1" applyBorder="1" applyAlignment="1"/>
    <xf numFmtId="0" fontId="40" fillId="0" borderId="1" xfId="0" applyFont="1" applyBorder="1" applyAlignment="1">
      <alignment horizontal="center"/>
    </xf>
    <xf numFmtId="0" fontId="35" fillId="0" borderId="0" xfId="0" applyFont="1" applyBorder="1" applyAlignment="1"/>
    <xf numFmtId="0" fontId="35" fillId="0" borderId="0" xfId="0" applyFont="1" applyAlignment="1"/>
    <xf numFmtId="0" fontId="42" fillId="0" borderId="0" xfId="0" applyFont="1" applyAlignment="1">
      <alignment horizontal="center"/>
    </xf>
    <xf numFmtId="0" fontId="37" fillId="37" borderId="16" xfId="0" applyFont="1" applyFill="1" applyBorder="1" applyAlignment="1">
      <alignment vertical="center"/>
    </xf>
    <xf numFmtId="0" fontId="43" fillId="38" borderId="21" xfId="0" applyFont="1" applyFill="1" applyBorder="1" applyAlignment="1">
      <alignment horizontal="center" vertical="center" textRotation="90"/>
    </xf>
    <xf numFmtId="0" fontId="43" fillId="38" borderId="16" xfId="0" applyFont="1" applyFill="1" applyBorder="1" applyAlignment="1">
      <alignment horizontal="center" vertical="center" textRotation="90"/>
    </xf>
    <xf numFmtId="0" fontId="43" fillId="6" borderId="22" xfId="0" applyFont="1" applyFill="1" applyBorder="1" applyAlignment="1">
      <alignment horizontal="center" vertical="center" textRotation="90"/>
    </xf>
    <xf numFmtId="0" fontId="0" fillId="0" borderId="16" xfId="0" applyBorder="1" applyAlignment="1">
      <alignment horizontal="center"/>
    </xf>
    <xf numFmtId="0" fontId="0" fillId="0" borderId="16" xfId="0" applyBorder="1" applyAlignment="1"/>
    <xf numFmtId="0" fontId="0" fillId="0" borderId="0" xfId="0" applyAlignment="1">
      <alignment horizontal="center"/>
    </xf>
    <xf numFmtId="0" fontId="11" fillId="10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 applyProtection="1">
      <alignment horizontal="center" vertical="center" wrapText="1"/>
      <protection locked="0"/>
    </xf>
    <xf numFmtId="0" fontId="8" fillId="9" borderId="4" xfId="0" applyFont="1" applyFill="1" applyBorder="1" applyAlignment="1" applyProtection="1">
      <alignment horizontal="center" vertical="center" wrapText="1"/>
      <protection locked="0"/>
    </xf>
    <xf numFmtId="0" fontId="7" fillId="23" borderId="1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 applyProtection="1">
      <alignment horizontal="center" vertical="center" wrapText="1"/>
      <protection locked="0"/>
    </xf>
    <xf numFmtId="0" fontId="8" fillId="19" borderId="4" xfId="0" applyFont="1" applyFill="1" applyBorder="1" applyAlignment="1" applyProtection="1">
      <alignment horizontal="center" vertical="center" wrapText="1"/>
      <protection locked="0"/>
    </xf>
    <xf numFmtId="0" fontId="6" fillId="14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 applyProtection="1">
      <alignment horizontal="center" vertical="center"/>
      <protection locked="0"/>
    </xf>
    <xf numFmtId="1" fontId="16" fillId="0" borderId="3" xfId="0" applyNumberFormat="1" applyFont="1" applyBorder="1" applyAlignment="1" applyProtection="1">
      <alignment horizontal="center" vertical="center"/>
      <protection locked="0"/>
    </xf>
    <xf numFmtId="1" fontId="16" fillId="0" borderId="4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33" fillId="20" borderId="6" xfId="0" applyFont="1" applyFill="1" applyBorder="1" applyAlignment="1">
      <alignment horizontal="center" vertical="center" wrapText="1"/>
    </xf>
    <xf numFmtId="0" fontId="33" fillId="20" borderId="7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33" fillId="20" borderId="2" xfId="0" applyFont="1" applyFill="1" applyBorder="1" applyAlignment="1">
      <alignment horizontal="center" vertical="center" wrapText="1"/>
    </xf>
    <xf numFmtId="0" fontId="33" fillId="20" borderId="4" xfId="0" applyFont="1" applyFill="1" applyBorder="1" applyAlignment="1">
      <alignment horizontal="center" vertical="center" wrapText="1"/>
    </xf>
    <xf numFmtId="0" fontId="33" fillId="29" borderId="2" xfId="0" applyFont="1" applyFill="1" applyBorder="1" applyAlignment="1">
      <alignment horizontal="center" vertical="center" wrapText="1"/>
    </xf>
    <xf numFmtId="0" fontId="33" fillId="29" borderId="4" xfId="0" applyFont="1" applyFill="1" applyBorder="1" applyAlignment="1">
      <alignment horizontal="center" vertical="center" wrapText="1"/>
    </xf>
    <xf numFmtId="0" fontId="33" fillId="31" borderId="2" xfId="0" applyFont="1" applyFill="1" applyBorder="1" applyAlignment="1">
      <alignment horizontal="center" vertical="center" wrapText="1"/>
    </xf>
    <xf numFmtId="0" fontId="33" fillId="31" borderId="4" xfId="0" applyFont="1" applyFill="1" applyBorder="1" applyAlignment="1">
      <alignment horizontal="center" vertical="center" wrapText="1"/>
    </xf>
    <xf numFmtId="0" fontId="33" fillId="19" borderId="2" xfId="0" applyFont="1" applyFill="1" applyBorder="1" applyAlignment="1">
      <alignment horizontal="center" vertical="center" wrapText="1"/>
    </xf>
    <xf numFmtId="0" fontId="33" fillId="19" borderId="3" xfId="0" applyFont="1" applyFill="1" applyBorder="1" applyAlignment="1">
      <alignment horizontal="center" vertical="center" wrapText="1"/>
    </xf>
    <xf numFmtId="0" fontId="33" fillId="19" borderId="4" xfId="0" applyFont="1" applyFill="1" applyBorder="1" applyAlignment="1">
      <alignment horizontal="center" vertical="center" wrapText="1"/>
    </xf>
    <xf numFmtId="0" fontId="33" fillId="22" borderId="2" xfId="0" applyFont="1" applyFill="1" applyBorder="1" applyAlignment="1">
      <alignment horizontal="center" vertical="center" wrapText="1"/>
    </xf>
    <xf numFmtId="0" fontId="33" fillId="22" borderId="3" xfId="0" applyFont="1" applyFill="1" applyBorder="1" applyAlignment="1">
      <alignment horizontal="center" vertical="center" wrapText="1"/>
    </xf>
    <xf numFmtId="0" fontId="33" fillId="22" borderId="4" xfId="0" applyFont="1" applyFill="1" applyBorder="1" applyAlignment="1">
      <alignment horizontal="center" vertical="center" wrapText="1"/>
    </xf>
    <xf numFmtId="0" fontId="33" fillId="18" borderId="2" xfId="0" applyFont="1" applyFill="1" applyBorder="1" applyAlignment="1">
      <alignment horizontal="center" vertical="center" wrapText="1"/>
    </xf>
    <xf numFmtId="0" fontId="33" fillId="18" borderId="3" xfId="0" applyFont="1" applyFill="1" applyBorder="1" applyAlignment="1">
      <alignment horizontal="center" vertical="center" wrapText="1"/>
    </xf>
    <xf numFmtId="0" fontId="33" fillId="18" borderId="4" xfId="0" applyFont="1" applyFill="1" applyBorder="1" applyAlignment="1">
      <alignment horizontal="center" vertical="center" wrapText="1"/>
    </xf>
    <xf numFmtId="0" fontId="33" fillId="21" borderId="12" xfId="0" applyFont="1" applyFill="1" applyBorder="1" applyAlignment="1">
      <alignment horizontal="center" vertical="center" wrapText="1"/>
    </xf>
    <xf numFmtId="0" fontId="33" fillId="21" borderId="14" xfId="0" applyFont="1" applyFill="1" applyBorder="1" applyAlignment="1">
      <alignment horizontal="center" vertical="center" wrapText="1"/>
    </xf>
    <xf numFmtId="0" fontId="33" fillId="21" borderId="8" xfId="0" applyFont="1" applyFill="1" applyBorder="1" applyAlignment="1">
      <alignment horizontal="center" vertical="center" wrapText="1"/>
    </xf>
    <xf numFmtId="0" fontId="33" fillId="21" borderId="15" xfId="0" applyFont="1" applyFill="1" applyBorder="1" applyAlignment="1">
      <alignment horizontal="center" vertical="center" wrapText="1"/>
    </xf>
    <xf numFmtId="0" fontId="33" fillId="32" borderId="2" xfId="0" applyFont="1" applyFill="1" applyBorder="1" applyAlignment="1">
      <alignment horizontal="center" vertical="center" wrapText="1"/>
    </xf>
    <xf numFmtId="0" fontId="33" fillId="32" borderId="3" xfId="0" applyFont="1" applyFill="1" applyBorder="1" applyAlignment="1">
      <alignment horizontal="center" vertical="center" wrapText="1"/>
    </xf>
    <xf numFmtId="0" fontId="33" fillId="32" borderId="4" xfId="0" applyFont="1" applyFill="1" applyBorder="1" applyAlignment="1">
      <alignment horizontal="center" vertical="center" wrapText="1"/>
    </xf>
    <xf numFmtId="0" fontId="33" fillId="32" borderId="8" xfId="0" applyFont="1" applyFill="1" applyBorder="1" applyAlignment="1">
      <alignment horizontal="center" vertical="center" wrapText="1"/>
    </xf>
    <xf numFmtId="0" fontId="33" fillId="32" borderId="15" xfId="0" applyFont="1" applyFill="1" applyBorder="1" applyAlignment="1">
      <alignment horizontal="center" vertical="center" wrapText="1"/>
    </xf>
    <xf numFmtId="0" fontId="29" fillId="27" borderId="2" xfId="0" applyFont="1" applyFill="1" applyBorder="1" applyAlignment="1">
      <alignment horizontal="center" vertical="center"/>
    </xf>
    <xf numFmtId="0" fontId="29" fillId="27" borderId="3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 wrapText="1"/>
    </xf>
    <xf numFmtId="0" fontId="15" fillId="20" borderId="2" xfId="0" applyFont="1" applyFill="1" applyBorder="1" applyAlignment="1">
      <alignment horizontal="center" vertical="center"/>
    </xf>
    <xf numFmtId="0" fontId="15" fillId="20" borderId="3" xfId="0" applyFont="1" applyFill="1" applyBorder="1" applyAlignment="1">
      <alignment horizontal="center" vertical="center"/>
    </xf>
    <xf numFmtId="0" fontId="15" fillId="20" borderId="4" xfId="0" applyFont="1" applyFill="1" applyBorder="1" applyAlignment="1">
      <alignment horizontal="center" vertical="center"/>
    </xf>
    <xf numFmtId="0" fontId="24" fillId="28" borderId="1" xfId="0" applyFont="1" applyFill="1" applyBorder="1" applyAlignment="1">
      <alignment horizontal="center" vertical="center" wrapText="1"/>
    </xf>
    <xf numFmtId="0" fontId="30" fillId="29" borderId="1" xfId="0" applyFont="1" applyFill="1" applyBorder="1" applyAlignment="1">
      <alignment horizontal="center" vertical="center" wrapText="1"/>
    </xf>
    <xf numFmtId="0" fontId="30" fillId="30" borderId="1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41" fillId="35" borderId="16" xfId="0" applyFont="1" applyFill="1" applyBorder="1" applyAlignment="1">
      <alignment horizontal="center" vertical="center"/>
    </xf>
    <xf numFmtId="0" fontId="37" fillId="36" borderId="16" xfId="0" applyFont="1" applyFill="1" applyBorder="1" applyAlignment="1">
      <alignment horizontal="left" vertical="center" indent="1"/>
    </xf>
    <xf numFmtId="0" fontId="37" fillId="36" borderId="16" xfId="0" applyFont="1" applyFill="1" applyBorder="1" applyAlignment="1">
      <alignment horizontal="center" vertical="center"/>
    </xf>
    <xf numFmtId="0" fontId="38" fillId="37" borderId="16" xfId="0" applyFont="1" applyFill="1" applyBorder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38" borderId="16" xfId="0" applyFont="1" applyFill="1" applyBorder="1" applyAlignment="1">
      <alignment horizontal="center" vertical="center" wrapText="1"/>
    </xf>
    <xf numFmtId="0" fontId="43" fillId="6" borderId="16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3" xfId="2"/>
    <cellStyle name="Normal 4" xfId="4"/>
  </cellStyles>
  <dxfs count="8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F2EB"/>
      <color rgb="FFFFC4A3"/>
      <color rgb="FFE1FFD7"/>
      <color rgb="FFFBFED8"/>
      <color rgb="FFB8CCE4"/>
      <color rgb="FF87E3E1"/>
      <color rgb="FF99CCFF"/>
      <color rgb="FFA4BDDC"/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10"/>
  <sheetViews>
    <sheetView view="pageBreakPreview" zoomScale="89" zoomScaleNormal="70" zoomScaleSheetLayoutView="89" workbookViewId="0">
      <pane xSplit="3" ySplit="5" topLeftCell="D8" activePane="bottomRight" state="frozen"/>
      <selection pane="topRight" activeCell="H1" sqref="H1"/>
      <selection pane="bottomLeft" activeCell="A10" sqref="A10"/>
      <selection pane="bottomRight" activeCell="I15" sqref="I15"/>
    </sheetView>
  </sheetViews>
  <sheetFormatPr defaultRowHeight="15"/>
  <cols>
    <col min="1" max="1" width="6.7109375" customWidth="1"/>
    <col min="2" max="2" width="17.7109375" customWidth="1"/>
    <col min="3" max="3" width="8.7109375" style="6" customWidth="1"/>
    <col min="4" max="4" width="14.42578125" customWidth="1"/>
    <col min="5" max="5" width="12.140625" customWidth="1"/>
    <col min="6" max="6" width="9.5703125" customWidth="1"/>
    <col min="7" max="7" width="14.28515625" customWidth="1"/>
    <col min="8" max="8" width="15.5703125" customWidth="1"/>
    <col min="9" max="9" width="14" customWidth="1"/>
    <col min="10" max="10" width="10.7109375" customWidth="1"/>
    <col min="11" max="11" width="12.140625" customWidth="1"/>
    <col min="12" max="12" width="14.7109375" customWidth="1"/>
    <col min="13" max="13" width="14.28515625" customWidth="1"/>
    <col min="14" max="14" width="9.28515625" customWidth="1"/>
    <col min="15" max="15" width="13" customWidth="1"/>
    <col min="16" max="16" width="17.7109375" customWidth="1"/>
    <col min="17" max="17" width="14.28515625" customWidth="1"/>
    <col min="18" max="18" width="11.42578125" customWidth="1"/>
    <col min="19" max="19" width="17.28515625" customWidth="1"/>
  </cols>
  <sheetData>
    <row r="1" spans="1:19" s="2" customFormat="1" ht="36" customHeight="1" thickBot="1">
      <c r="A1" s="31" t="s">
        <v>78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32"/>
      <c r="N1" s="32"/>
      <c r="O1" s="32"/>
      <c r="P1" s="32"/>
      <c r="Q1" s="32"/>
      <c r="R1" s="32"/>
      <c r="S1" s="32"/>
    </row>
    <row r="2" spans="1:19" s="1" customFormat="1" ht="82.5" customHeight="1" thickBot="1">
      <c r="A2" s="11" t="s">
        <v>33</v>
      </c>
      <c r="B2" s="8"/>
      <c r="C2" s="8" t="s">
        <v>79</v>
      </c>
      <c r="D2" s="8"/>
      <c r="E2" s="8"/>
      <c r="F2" s="8"/>
      <c r="G2" s="8"/>
      <c r="H2" s="8"/>
      <c r="I2" s="8"/>
      <c r="J2" s="8"/>
      <c r="K2" s="8"/>
      <c r="L2" s="39"/>
      <c r="M2" s="127" t="s">
        <v>49</v>
      </c>
      <c r="N2" s="127"/>
      <c r="O2" s="128"/>
      <c r="P2" s="40"/>
      <c r="Q2" s="127" t="s">
        <v>50</v>
      </c>
      <c r="R2" s="127"/>
      <c r="S2" s="128"/>
    </row>
    <row r="3" spans="1:19" s="2" customFormat="1" ht="22.9" customHeight="1">
      <c r="A3" s="12" t="s">
        <v>116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9" ht="73.5" customHeight="1">
      <c r="A4" s="129" t="s">
        <v>0</v>
      </c>
      <c r="B4" s="132" t="s">
        <v>46</v>
      </c>
      <c r="C4" s="133" t="s">
        <v>24</v>
      </c>
      <c r="D4" s="134" t="s">
        <v>80</v>
      </c>
      <c r="E4" s="134"/>
      <c r="F4" s="134"/>
      <c r="G4" s="134"/>
      <c r="H4" s="135" t="s">
        <v>81</v>
      </c>
      <c r="I4" s="135"/>
      <c r="J4" s="135"/>
      <c r="K4" s="135"/>
      <c r="L4" s="136" t="s">
        <v>82</v>
      </c>
      <c r="M4" s="136"/>
      <c r="N4" s="136"/>
      <c r="O4" s="136"/>
      <c r="P4" s="131" t="s">
        <v>83</v>
      </c>
      <c r="Q4" s="131"/>
      <c r="R4" s="131"/>
      <c r="S4" s="131"/>
    </row>
    <row r="5" spans="1:19" ht="94.5" customHeight="1" thickBot="1">
      <c r="A5" s="130"/>
      <c r="B5" s="132"/>
      <c r="C5" s="133"/>
      <c r="D5" s="72" t="s">
        <v>1</v>
      </c>
      <c r="E5" s="72" t="s">
        <v>28</v>
      </c>
      <c r="F5" s="72" t="s">
        <v>2</v>
      </c>
      <c r="G5" s="72" t="s">
        <v>43</v>
      </c>
      <c r="H5" s="73" t="s">
        <v>1</v>
      </c>
      <c r="I5" s="73" t="s">
        <v>28</v>
      </c>
      <c r="J5" s="73" t="s">
        <v>2</v>
      </c>
      <c r="K5" s="73" t="s">
        <v>44</v>
      </c>
      <c r="L5" s="74" t="s">
        <v>1</v>
      </c>
      <c r="M5" s="74" t="s">
        <v>28</v>
      </c>
      <c r="N5" s="74" t="s">
        <v>2</v>
      </c>
      <c r="O5" s="74" t="s">
        <v>44</v>
      </c>
      <c r="P5" s="71" t="s">
        <v>1</v>
      </c>
      <c r="Q5" s="71" t="s">
        <v>28</v>
      </c>
      <c r="R5" s="71" t="s">
        <v>2</v>
      </c>
      <c r="S5" s="71" t="s">
        <v>43</v>
      </c>
    </row>
    <row r="6" spans="1:19" s="45" customFormat="1" ht="38.25" customHeight="1" thickBot="1">
      <c r="A6" s="29">
        <v>1</v>
      </c>
      <c r="B6" s="86" t="s">
        <v>76</v>
      </c>
      <c r="C6" s="82" t="s">
        <v>84</v>
      </c>
      <c r="D6" s="82">
        <v>61174</v>
      </c>
      <c r="E6" s="82">
        <v>2582</v>
      </c>
      <c r="F6" s="82">
        <v>338</v>
      </c>
      <c r="G6" s="82">
        <v>908</v>
      </c>
      <c r="H6" s="85">
        <v>67270</v>
      </c>
      <c r="I6" s="85">
        <v>1148</v>
      </c>
      <c r="J6" s="85">
        <v>59</v>
      </c>
      <c r="K6" s="82">
        <v>481</v>
      </c>
      <c r="L6" s="82">
        <v>64635</v>
      </c>
      <c r="M6" s="82">
        <v>1837</v>
      </c>
      <c r="N6" s="82">
        <v>23</v>
      </c>
      <c r="O6" s="82">
        <v>389</v>
      </c>
      <c r="P6" s="82">
        <v>63809</v>
      </c>
      <c r="Q6" s="82">
        <v>1893</v>
      </c>
      <c r="R6" s="82">
        <v>374</v>
      </c>
      <c r="S6" s="82">
        <f t="shared" ref="S6" si="0">SUM(G6+K6-O6)</f>
        <v>1000</v>
      </c>
    </row>
    <row r="7" spans="1:19" s="45" customFormat="1" ht="39" customHeight="1" thickBot="1">
      <c r="A7" s="29">
        <v>2</v>
      </c>
      <c r="B7" s="86" t="s">
        <v>77</v>
      </c>
      <c r="C7" s="82" t="s">
        <v>84</v>
      </c>
      <c r="D7" s="82">
        <v>62550</v>
      </c>
      <c r="E7" s="83">
        <v>2491</v>
      </c>
      <c r="F7" s="82">
        <v>370</v>
      </c>
      <c r="G7" s="82">
        <v>1095</v>
      </c>
      <c r="H7" s="82">
        <v>81170</v>
      </c>
      <c r="I7" s="82">
        <v>2250</v>
      </c>
      <c r="J7" s="82">
        <v>70</v>
      </c>
      <c r="K7" s="82">
        <v>635</v>
      </c>
      <c r="L7" s="82">
        <v>64571</v>
      </c>
      <c r="M7" s="82">
        <v>1542</v>
      </c>
      <c r="N7" s="82">
        <v>35</v>
      </c>
      <c r="O7" s="82">
        <v>290</v>
      </c>
      <c r="P7" s="82">
        <f t="shared" ref="P7:Q7" si="1">SUM(D7+H7-L7)</f>
        <v>79149</v>
      </c>
      <c r="Q7" s="82">
        <f t="shared" si="1"/>
        <v>3199</v>
      </c>
      <c r="R7" s="82">
        <v>405</v>
      </c>
      <c r="S7" s="82">
        <v>1440</v>
      </c>
    </row>
    <row r="8" spans="1:19" s="28" customFormat="1" ht="27.75" customHeight="1">
      <c r="A8" s="125" t="s">
        <v>42</v>
      </c>
      <c r="B8" s="126"/>
      <c r="C8" s="30"/>
      <c r="D8" s="84">
        <f>SUM(D6:D7)</f>
        <v>123724</v>
      </c>
      <c r="E8" s="84">
        <f t="shared" ref="E8:S8" si="2">SUM(E6:E7)</f>
        <v>5073</v>
      </c>
      <c r="F8" s="84">
        <f t="shared" si="2"/>
        <v>708</v>
      </c>
      <c r="G8" s="84">
        <f t="shared" si="2"/>
        <v>2003</v>
      </c>
      <c r="H8" s="84">
        <f t="shared" si="2"/>
        <v>148440</v>
      </c>
      <c r="I8" s="84">
        <f t="shared" si="2"/>
        <v>3398</v>
      </c>
      <c r="J8" s="84">
        <f t="shared" si="2"/>
        <v>129</v>
      </c>
      <c r="K8" s="84">
        <f t="shared" si="2"/>
        <v>1116</v>
      </c>
      <c r="L8" s="84">
        <f t="shared" si="2"/>
        <v>129206</v>
      </c>
      <c r="M8" s="84">
        <f t="shared" si="2"/>
        <v>3379</v>
      </c>
      <c r="N8" s="84">
        <f t="shared" si="2"/>
        <v>58</v>
      </c>
      <c r="O8" s="84">
        <f t="shared" si="2"/>
        <v>679</v>
      </c>
      <c r="P8" s="84">
        <f t="shared" si="2"/>
        <v>142958</v>
      </c>
      <c r="Q8" s="84">
        <f t="shared" si="2"/>
        <v>5092</v>
      </c>
      <c r="R8" s="84">
        <f t="shared" si="2"/>
        <v>779</v>
      </c>
      <c r="S8" s="84">
        <f t="shared" si="2"/>
        <v>2440</v>
      </c>
    </row>
    <row r="10" spans="1:19" ht="28.5">
      <c r="A10" s="87" t="s">
        <v>85</v>
      </c>
      <c r="B10" s="88"/>
      <c r="C10" s="88"/>
      <c r="D10" s="88"/>
      <c r="E10" s="88"/>
    </row>
  </sheetData>
  <mergeCells count="10">
    <mergeCell ref="A8:B8"/>
    <mergeCell ref="M2:O2"/>
    <mergeCell ref="Q2:S2"/>
    <mergeCell ref="A4:A5"/>
    <mergeCell ref="P4:S4"/>
    <mergeCell ref="B4:B5"/>
    <mergeCell ref="C4:C5"/>
    <mergeCell ref="D4:G4"/>
    <mergeCell ref="H4:K4"/>
    <mergeCell ref="L4:O4"/>
  </mergeCells>
  <conditionalFormatting sqref="L6:L81">
    <cfRule type="expression" dxfId="84" priority="39">
      <formula>IF($L6&gt;($D6+$H6),1,0)</formula>
    </cfRule>
  </conditionalFormatting>
  <conditionalFormatting sqref="M6:M81">
    <cfRule type="expression" dxfId="83" priority="38">
      <formula>IF($M6&gt;($E6+$I6),1,0)</formula>
    </cfRule>
  </conditionalFormatting>
  <conditionalFormatting sqref="N6:N81">
    <cfRule type="expression" dxfId="82" priority="36">
      <formula>IF($N6&gt;($F6+$J6),1,0)</formula>
    </cfRule>
  </conditionalFormatting>
  <conditionalFormatting sqref="O6:O81">
    <cfRule type="expression" dxfId="81" priority="35">
      <formula>IF($O6&gt;($G6+$K6),1,0)</formula>
    </cfRule>
  </conditionalFormatting>
  <conditionalFormatting sqref="P6:P81">
    <cfRule type="expression" dxfId="80" priority="25">
      <formula>IF($P6&lt;&gt;(($D6+$H6)-$L6),1,0)</formula>
    </cfRule>
  </conditionalFormatting>
  <conditionalFormatting sqref="Q6:Q81">
    <cfRule type="expression" dxfId="79" priority="26">
      <formula>IF($Q6&lt;&gt;(($E6+$I6)-$M6),1,0)</formula>
    </cfRule>
  </conditionalFormatting>
  <conditionalFormatting sqref="R6:R81">
    <cfRule type="expression" dxfId="78" priority="27">
      <formula>IF($R6&lt;&gt;(($F6+$J6)-$N6),1,0)</formula>
    </cfRule>
  </conditionalFormatting>
  <conditionalFormatting sqref="S6:S81">
    <cfRule type="expression" dxfId="77" priority="28">
      <formula>IF($S6&lt;&gt;(($G6+$K6)-$O6),1,0)</formula>
    </cfRule>
  </conditionalFormatting>
  <conditionalFormatting sqref="L12">
    <cfRule type="expression" dxfId="76" priority="24">
      <formula>IF($L12&gt;($D12+$H12),1,0)</formula>
    </cfRule>
  </conditionalFormatting>
  <conditionalFormatting sqref="M12">
    <cfRule type="expression" dxfId="75" priority="23">
      <formula>IF($M12&gt;($E12+$I12),1,0)</formula>
    </cfRule>
  </conditionalFormatting>
  <conditionalFormatting sqref="N12">
    <cfRule type="expression" dxfId="74" priority="22">
      <formula>IF($N12&gt;($F12+$J12),1,0)</formula>
    </cfRule>
  </conditionalFormatting>
  <conditionalFormatting sqref="O12">
    <cfRule type="expression" dxfId="73" priority="21">
      <formula>IF($O12&gt;($G12+$K12),1,0)</formula>
    </cfRule>
  </conditionalFormatting>
  <conditionalFormatting sqref="P12">
    <cfRule type="expression" dxfId="72" priority="20">
      <formula>IF($P12&lt;&gt;(($D12+$H12)-$L12),1,0)</formula>
    </cfRule>
  </conditionalFormatting>
  <conditionalFormatting sqref="Q12">
    <cfRule type="expression" dxfId="71" priority="19">
      <formula>IF($Q12&lt;&gt;(($E12+$I12)-$M12),1,0)</formula>
    </cfRule>
  </conditionalFormatting>
  <conditionalFormatting sqref="R12">
    <cfRule type="expression" dxfId="70" priority="18">
      <formula>IF($R12&lt;&gt;(($F12+$J12)-$N12),1,0)</formula>
    </cfRule>
  </conditionalFormatting>
  <conditionalFormatting sqref="S12">
    <cfRule type="expression" dxfId="69" priority="17">
      <formula>IF($S12&lt;&gt;(($G12+$K12)-$O12),1,0)</formula>
    </cfRule>
  </conditionalFormatting>
  <conditionalFormatting sqref="L6:L7">
    <cfRule type="expression" dxfId="68" priority="16">
      <formula>IF($L6&gt;($D6+$H6),1,0)</formula>
    </cfRule>
  </conditionalFormatting>
  <conditionalFormatting sqref="M6:M7">
    <cfRule type="expression" dxfId="67" priority="15">
      <formula>IF($M6&gt;($E6+$I6),1,0)</formula>
    </cfRule>
  </conditionalFormatting>
  <conditionalFormatting sqref="N6:N7">
    <cfRule type="expression" dxfId="66" priority="14">
      <formula>IF($N6&gt;($F6+$J6),1,0)</formula>
    </cfRule>
  </conditionalFormatting>
  <conditionalFormatting sqref="O6:O7">
    <cfRule type="expression" dxfId="65" priority="13">
      <formula>IF($O6&gt;($G6+$K6),1,0)</formula>
    </cfRule>
  </conditionalFormatting>
  <conditionalFormatting sqref="P6:P7">
    <cfRule type="expression" dxfId="64" priority="12">
      <formula>IF($P6&lt;&gt;(($D6+$H6)-$L6),1,0)</formula>
    </cfRule>
  </conditionalFormatting>
  <conditionalFormatting sqref="Q6:Q7">
    <cfRule type="expression" dxfId="63" priority="11">
      <formula>IF($Q6&lt;&gt;(($E6+$I6)-$M6),1,0)</formula>
    </cfRule>
  </conditionalFormatting>
  <conditionalFormatting sqref="R6:R7">
    <cfRule type="expression" dxfId="62" priority="10">
      <formula>IF($R6&lt;&gt;(($F6+$J6)-$N6),1,0)</formula>
    </cfRule>
  </conditionalFormatting>
  <conditionalFormatting sqref="S6:S7">
    <cfRule type="expression" dxfId="61" priority="9">
      <formula>IF($S6&lt;&gt;(($G6+$K6)-$O6),1,0)</formula>
    </cfRule>
  </conditionalFormatting>
  <conditionalFormatting sqref="L6:L7">
    <cfRule type="expression" dxfId="60" priority="8">
      <formula>IF($L6&gt;($D6+$H6),1,0)</formula>
    </cfRule>
  </conditionalFormatting>
  <conditionalFormatting sqref="M6:M7">
    <cfRule type="expression" dxfId="59" priority="7">
      <formula>IF($M6&gt;($E6+$I6),1,0)</formula>
    </cfRule>
  </conditionalFormatting>
  <conditionalFormatting sqref="N6:N7">
    <cfRule type="expression" dxfId="58" priority="6">
      <formula>IF($N6&gt;($F6+$J6),1,0)</formula>
    </cfRule>
  </conditionalFormatting>
  <conditionalFormatting sqref="O6:O7">
    <cfRule type="expression" dxfId="57" priority="5">
      <formula>IF($O6&gt;($G6+$K6),1,0)</formula>
    </cfRule>
  </conditionalFormatting>
  <conditionalFormatting sqref="P6:P7">
    <cfRule type="expression" dxfId="56" priority="4">
      <formula>IF($P6&lt;&gt;(($D6+$H6)-$L6),1,0)</formula>
    </cfRule>
  </conditionalFormatting>
  <conditionalFormatting sqref="Q6:Q7">
    <cfRule type="expression" dxfId="55" priority="3">
      <formula>IF($Q6&lt;&gt;(($E6+$I6)-$M6),1,0)</formula>
    </cfRule>
  </conditionalFormatting>
  <conditionalFormatting sqref="R6:R7">
    <cfRule type="expression" dxfId="54" priority="2">
      <formula>IF($R6&lt;&gt;(($F6+$J6)-$N6),1,0)</formula>
    </cfRule>
  </conditionalFormatting>
  <conditionalFormatting sqref="S6:S7">
    <cfRule type="expression" dxfId="53" priority="1">
      <formula>IF($S6&lt;&gt;(($G6+$K6)-$O6),1,0)</formula>
    </cfRule>
  </conditionalFormatting>
  <pageMargins left="0.2" right="0.23622047244094491" top="0.74803149606299213" bottom="0.74803149606299213" header="0.31496062992125984" footer="0.31496062992125984"/>
  <pageSetup paperSize="5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L18"/>
  <sheetViews>
    <sheetView showGridLines="0" view="pageBreakPreview" zoomScale="88" zoomScaleNormal="50" zoomScaleSheetLayoutView="88" workbookViewId="0">
      <pane xSplit="3" ySplit="6" topLeftCell="D7" activePane="bottomRight" state="frozen"/>
      <selection pane="topRight" activeCell="H1" sqref="H1"/>
      <selection pane="bottomLeft" activeCell="A10" sqref="A10"/>
      <selection pane="bottomRight" activeCell="A3" sqref="A3"/>
    </sheetView>
  </sheetViews>
  <sheetFormatPr defaultColWidth="10" defaultRowHeight="15.75"/>
  <cols>
    <col min="1" max="1" width="10.28515625" style="2" customWidth="1"/>
    <col min="2" max="2" width="14.7109375" style="2" customWidth="1"/>
    <col min="3" max="3" width="11.140625" style="17" customWidth="1"/>
    <col min="4" max="4" width="12" style="2" customWidth="1"/>
    <col min="5" max="5" width="12.42578125" style="2" customWidth="1"/>
    <col min="6" max="6" width="10.85546875" style="2" customWidth="1"/>
    <col min="7" max="7" width="24.7109375" style="2" customWidth="1"/>
    <col min="8" max="8" width="25.7109375" style="2" customWidth="1"/>
    <col min="9" max="9" width="22" style="2" customWidth="1"/>
    <col min="10" max="10" width="22.140625" style="2" customWidth="1"/>
    <col min="11" max="11" width="19.28515625" style="2" customWidth="1"/>
    <col min="12" max="12" width="20.7109375" style="2" customWidth="1"/>
    <col min="13" max="16384" width="10" style="2"/>
  </cols>
  <sheetData>
    <row r="1" spans="1:12" ht="36" customHeight="1" thickBot="1">
      <c r="A1" s="13" t="s">
        <v>27</v>
      </c>
      <c r="B1" s="13"/>
      <c r="C1" s="19"/>
      <c r="D1" s="13"/>
      <c r="E1" s="13"/>
      <c r="F1" s="13"/>
      <c r="G1" s="13"/>
      <c r="H1" s="13"/>
      <c r="I1" s="13"/>
      <c r="J1" s="13"/>
      <c r="K1" s="13"/>
      <c r="L1" s="13"/>
    </row>
    <row r="2" spans="1:12" s="1" customFormat="1" ht="32.450000000000003" customHeight="1" thickBot="1">
      <c r="A2" s="11" t="s">
        <v>33</v>
      </c>
      <c r="B2" s="8"/>
      <c r="C2" s="15"/>
      <c r="D2" s="8"/>
      <c r="E2" s="8"/>
      <c r="F2" s="39"/>
      <c r="G2" s="41" t="s">
        <v>51</v>
      </c>
      <c r="H2" s="8"/>
      <c r="I2" s="8"/>
      <c r="J2" s="8"/>
      <c r="K2" s="8"/>
      <c r="L2" s="8"/>
    </row>
    <row r="3" spans="1:12" ht="22.9" customHeight="1">
      <c r="A3" s="12" t="s">
        <v>116</v>
      </c>
      <c r="B3" s="7"/>
      <c r="C3" s="16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>
      <c r="A4" s="139" t="s">
        <v>3</v>
      </c>
      <c r="B4" s="140" t="s">
        <v>46</v>
      </c>
      <c r="C4" s="141" t="s">
        <v>25</v>
      </c>
      <c r="D4" s="142" t="s">
        <v>10</v>
      </c>
      <c r="E4" s="142"/>
      <c r="F4" s="142"/>
      <c r="G4" s="152" t="s">
        <v>4</v>
      </c>
      <c r="H4" s="153"/>
      <c r="I4" s="154" t="s">
        <v>5</v>
      </c>
      <c r="J4" s="154"/>
      <c r="K4" s="155" t="s">
        <v>6</v>
      </c>
      <c r="L4" s="155"/>
    </row>
    <row r="5" spans="1:12" ht="60" customHeight="1">
      <c r="A5" s="139"/>
      <c r="B5" s="140"/>
      <c r="C5" s="141"/>
      <c r="D5" s="142"/>
      <c r="E5" s="142"/>
      <c r="F5" s="142"/>
      <c r="G5" s="156" t="s">
        <v>86</v>
      </c>
      <c r="H5" s="156" t="s">
        <v>87</v>
      </c>
      <c r="I5" s="154" t="s">
        <v>88</v>
      </c>
      <c r="J5" s="154" t="s">
        <v>89</v>
      </c>
      <c r="K5" s="155" t="s">
        <v>90</v>
      </c>
      <c r="L5" s="155" t="s">
        <v>91</v>
      </c>
    </row>
    <row r="6" spans="1:12" ht="74.25" customHeight="1">
      <c r="A6" s="139"/>
      <c r="B6" s="140"/>
      <c r="C6" s="141"/>
      <c r="D6" s="89" t="s">
        <v>7</v>
      </c>
      <c r="E6" s="89" t="s">
        <v>8</v>
      </c>
      <c r="F6" s="89" t="s">
        <v>9</v>
      </c>
      <c r="G6" s="156"/>
      <c r="H6" s="156"/>
      <c r="I6" s="154"/>
      <c r="J6" s="154"/>
      <c r="K6" s="155"/>
      <c r="L6" s="155"/>
    </row>
    <row r="7" spans="1:12" s="33" customFormat="1" ht="18.75">
      <c r="A7" s="29">
        <v>1</v>
      </c>
      <c r="B7" s="143" t="s">
        <v>92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1:12" s="33" customFormat="1" ht="18.75">
      <c r="A8" s="29">
        <v>2</v>
      </c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8"/>
    </row>
    <row r="9" spans="1:12" s="34" customFormat="1" ht="18.75">
      <c r="A9" s="29">
        <v>3</v>
      </c>
      <c r="B9" s="146"/>
      <c r="C9" s="147"/>
      <c r="D9" s="147"/>
      <c r="E9" s="147"/>
      <c r="F9" s="147"/>
      <c r="G9" s="147"/>
      <c r="H9" s="147"/>
      <c r="I9" s="147"/>
      <c r="J9" s="147"/>
      <c r="K9" s="147"/>
      <c r="L9" s="148"/>
    </row>
    <row r="10" spans="1:12" s="33" customFormat="1" ht="18.75">
      <c r="A10" s="29">
        <v>4</v>
      </c>
      <c r="B10" s="146"/>
      <c r="C10" s="147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s="35" customFormat="1" ht="18">
      <c r="A11" s="29">
        <v>5</v>
      </c>
      <c r="B11" s="146"/>
      <c r="C11" s="147"/>
      <c r="D11" s="147"/>
      <c r="E11" s="147"/>
      <c r="F11" s="147"/>
      <c r="G11" s="147"/>
      <c r="H11" s="147"/>
      <c r="I11" s="147"/>
      <c r="J11" s="147"/>
      <c r="K11" s="147"/>
      <c r="L11" s="148"/>
    </row>
    <row r="12" spans="1:12" s="34" customFormat="1" ht="18.75">
      <c r="A12" s="29">
        <v>6</v>
      </c>
      <c r="B12" s="146"/>
      <c r="C12" s="147"/>
      <c r="D12" s="147"/>
      <c r="E12" s="147"/>
      <c r="F12" s="147"/>
      <c r="G12" s="147"/>
      <c r="H12" s="147"/>
      <c r="I12" s="147"/>
      <c r="J12" s="147"/>
      <c r="K12" s="147"/>
      <c r="L12" s="148"/>
    </row>
    <row r="13" spans="1:12" s="34" customFormat="1" ht="18.75">
      <c r="A13" s="29">
        <v>7</v>
      </c>
      <c r="B13" s="146"/>
      <c r="C13" s="147"/>
      <c r="D13" s="147"/>
      <c r="E13" s="147"/>
      <c r="F13" s="147"/>
      <c r="G13" s="147"/>
      <c r="H13" s="147"/>
      <c r="I13" s="147"/>
      <c r="J13" s="147"/>
      <c r="K13" s="147"/>
      <c r="L13" s="148"/>
    </row>
    <row r="14" spans="1:12" s="34" customFormat="1" ht="18.75">
      <c r="A14" s="29">
        <v>8</v>
      </c>
      <c r="B14" s="146"/>
      <c r="C14" s="147"/>
      <c r="D14" s="147"/>
      <c r="E14" s="147"/>
      <c r="F14" s="147"/>
      <c r="G14" s="147"/>
      <c r="H14" s="147"/>
      <c r="I14" s="147"/>
      <c r="J14" s="147"/>
      <c r="K14" s="147"/>
      <c r="L14" s="148"/>
    </row>
    <row r="15" spans="1:12" s="33" customFormat="1" ht="18.75">
      <c r="A15" s="29">
        <v>9</v>
      </c>
      <c r="B15" s="146"/>
      <c r="C15" s="147"/>
      <c r="D15" s="147"/>
      <c r="E15" s="147"/>
      <c r="F15" s="147"/>
      <c r="G15" s="147"/>
      <c r="H15" s="147"/>
      <c r="I15" s="147"/>
      <c r="J15" s="147"/>
      <c r="K15" s="147"/>
      <c r="L15" s="148"/>
    </row>
    <row r="16" spans="1:12" s="33" customFormat="1" ht="18.75">
      <c r="A16" s="29">
        <v>10</v>
      </c>
      <c r="B16" s="146"/>
      <c r="C16" s="147"/>
      <c r="D16" s="147"/>
      <c r="E16" s="147"/>
      <c r="F16" s="147"/>
      <c r="G16" s="147"/>
      <c r="H16" s="147"/>
      <c r="I16" s="147"/>
      <c r="J16" s="147"/>
      <c r="K16" s="147"/>
      <c r="L16" s="148"/>
    </row>
    <row r="17" spans="1:12" s="33" customFormat="1" ht="18.75">
      <c r="A17" s="29">
        <v>11</v>
      </c>
      <c r="B17" s="149"/>
      <c r="C17" s="150"/>
      <c r="D17" s="150"/>
      <c r="E17" s="150"/>
      <c r="F17" s="150"/>
      <c r="G17" s="150"/>
      <c r="H17" s="150"/>
      <c r="I17" s="150"/>
      <c r="J17" s="150"/>
      <c r="K17" s="150"/>
      <c r="L17" s="151"/>
    </row>
    <row r="18" spans="1:12" s="27" customFormat="1">
      <c r="A18" s="137" t="s">
        <v>42</v>
      </c>
      <c r="B18" s="138"/>
      <c r="C18" s="50"/>
      <c r="D18" s="46"/>
      <c r="E18" s="46"/>
      <c r="F18" s="46"/>
      <c r="G18" s="46"/>
      <c r="H18" s="46"/>
      <c r="I18" s="46"/>
      <c r="J18" s="46"/>
      <c r="K18" s="46"/>
      <c r="L18" s="46"/>
    </row>
  </sheetData>
  <protectedRanges>
    <protectedRange sqref="A7:XFD17" name="Range1_1"/>
  </protectedRanges>
  <mergeCells count="15">
    <mergeCell ref="A18:B18"/>
    <mergeCell ref="A4:A6"/>
    <mergeCell ref="B4:B6"/>
    <mergeCell ref="C4:C6"/>
    <mergeCell ref="D4:F5"/>
    <mergeCell ref="B7:L17"/>
    <mergeCell ref="G4:H4"/>
    <mergeCell ref="I4:J4"/>
    <mergeCell ref="K4:L4"/>
    <mergeCell ref="G5:G6"/>
    <mergeCell ref="H5:H6"/>
    <mergeCell ref="I5:I6"/>
    <mergeCell ref="J5:J6"/>
    <mergeCell ref="K5:K6"/>
    <mergeCell ref="L5:L6"/>
  </mergeCells>
  <pageMargins left="0.89" right="0.28999999999999998" top="0.74803149606299213" bottom="0.74803149606299213" header="0.31496062992125984" footer="0.31496062992125984"/>
  <pageSetup paperSize="5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C089F52-65ED-46F3-A9F3-2C120F610ABA}">
            <xm:f>$C7&lt;&gt;VLOOKUP($B7,HDC!$B$6:$C$80,2,0)</xm:f>
            <x14:dxf>
              <fill>
                <patternFill>
                  <bgColor theme="5" tint="0.39994506668294322"/>
                </patternFill>
              </fill>
            </x14:dxf>
          </x14:cfRule>
          <xm:sqref>C7:C81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L81"/>
  <sheetViews>
    <sheetView showGridLines="0" view="pageBreakPreview" zoomScale="92" zoomScaleNormal="60" zoomScaleSheetLayoutView="92" workbookViewId="0">
      <pane xSplit="2" ySplit="5" topLeftCell="C6" activePane="bottomRight" state="frozen"/>
      <selection pane="topRight" activeCell="F1" sqref="F1"/>
      <selection pane="bottomLeft" activeCell="A14" sqref="A14"/>
      <selection pane="bottomRight" activeCell="E14" sqref="E14"/>
    </sheetView>
  </sheetViews>
  <sheetFormatPr defaultColWidth="10" defaultRowHeight="15"/>
  <cols>
    <col min="1" max="1" width="8.42578125" style="3" customWidth="1"/>
    <col min="2" max="2" width="23.5703125" style="3" customWidth="1"/>
    <col min="3" max="3" width="24" style="3" customWidth="1"/>
    <col min="4" max="4" width="28.7109375" style="3" customWidth="1"/>
    <col min="5" max="5" width="25" style="3" customWidth="1"/>
    <col min="6" max="6" width="17.85546875" style="3" customWidth="1"/>
    <col min="7" max="7" width="15.5703125" style="3" customWidth="1"/>
    <col min="8" max="8" width="24.7109375" style="3" customWidth="1"/>
    <col min="9" max="9" width="33.85546875" style="3" customWidth="1"/>
    <col min="10" max="16384" width="10" style="3"/>
  </cols>
  <sheetData>
    <row r="1" spans="1:12" ht="36" customHeight="1" thickBot="1">
      <c r="A1" s="13" t="s">
        <v>30</v>
      </c>
      <c r="B1" s="14"/>
      <c r="C1" s="14"/>
      <c r="D1" s="14"/>
      <c r="E1" s="14"/>
      <c r="F1" s="14"/>
      <c r="G1" s="14"/>
      <c r="H1" s="14"/>
    </row>
    <row r="2" spans="1:12" s="4" customFormat="1" ht="36" customHeight="1" thickBot="1">
      <c r="A2" s="11" t="s">
        <v>33</v>
      </c>
      <c r="B2" s="9"/>
      <c r="C2" s="9" t="s">
        <v>79</v>
      </c>
      <c r="D2" s="9"/>
      <c r="E2" s="39"/>
      <c r="F2" s="127" t="s">
        <v>52</v>
      </c>
      <c r="G2" s="128"/>
      <c r="H2" s="40"/>
      <c r="I2" s="70" t="s">
        <v>50</v>
      </c>
      <c r="K2" s="42"/>
      <c r="L2" s="42"/>
    </row>
    <row r="3" spans="1:12" s="4" customFormat="1" ht="22.9" customHeight="1">
      <c r="A3" s="12" t="s">
        <v>116</v>
      </c>
      <c r="B3" s="10"/>
      <c r="C3" s="10"/>
      <c r="D3" s="10"/>
      <c r="E3" s="10"/>
      <c r="F3" s="10"/>
      <c r="G3" s="10"/>
      <c r="H3" s="10"/>
    </row>
    <row r="4" spans="1:12" ht="48" customHeight="1">
      <c r="A4" s="160" t="s">
        <v>3</v>
      </c>
      <c r="B4" s="161" t="s">
        <v>46</v>
      </c>
      <c r="C4" s="162" t="s">
        <v>93</v>
      </c>
      <c r="D4" s="163" t="s">
        <v>94</v>
      </c>
      <c r="E4" s="164" t="s">
        <v>95</v>
      </c>
      <c r="F4" s="165"/>
      <c r="G4" s="166"/>
      <c r="H4" s="159" t="s">
        <v>96</v>
      </c>
    </row>
    <row r="5" spans="1:12" ht="37.5" customHeight="1">
      <c r="A5" s="160"/>
      <c r="B5" s="161"/>
      <c r="C5" s="162"/>
      <c r="D5" s="163"/>
      <c r="E5" s="23" t="s">
        <v>32</v>
      </c>
      <c r="F5" s="23" t="s">
        <v>11</v>
      </c>
      <c r="G5" s="23" t="s">
        <v>12</v>
      </c>
      <c r="H5" s="159"/>
    </row>
    <row r="6" spans="1:12" s="36" customFormat="1" ht="31.5">
      <c r="A6" s="47">
        <v>1</v>
      </c>
      <c r="B6" s="90" t="s">
        <v>76</v>
      </c>
      <c r="C6" s="91">
        <v>2536</v>
      </c>
      <c r="D6" s="91">
        <v>3190</v>
      </c>
      <c r="E6" s="91">
        <v>2216</v>
      </c>
      <c r="F6" s="91">
        <v>352</v>
      </c>
      <c r="G6" s="91" t="s">
        <v>97</v>
      </c>
      <c r="H6" s="91">
        <v>3158</v>
      </c>
      <c r="J6" s="49"/>
    </row>
    <row r="7" spans="1:12" s="36" customFormat="1" ht="31.5">
      <c r="A7" s="47">
        <v>2</v>
      </c>
      <c r="B7" s="90"/>
      <c r="C7" s="92"/>
      <c r="D7" s="92"/>
      <c r="E7" s="92"/>
      <c r="F7" s="92"/>
      <c r="G7" s="92"/>
      <c r="H7" s="92"/>
    </row>
    <row r="8" spans="1:12" s="37" customFormat="1" ht="31.5">
      <c r="A8" s="47">
        <v>3</v>
      </c>
      <c r="B8" s="90" t="s">
        <v>77</v>
      </c>
      <c r="C8" s="91">
        <v>3060</v>
      </c>
      <c r="D8" s="91">
        <v>3784</v>
      </c>
      <c r="E8" s="91">
        <v>1837</v>
      </c>
      <c r="F8" s="91">
        <v>297</v>
      </c>
      <c r="G8" s="91" t="s">
        <v>97</v>
      </c>
      <c r="H8" s="91">
        <v>4710</v>
      </c>
    </row>
    <row r="9" spans="1:12" s="37" customFormat="1" ht="31.5">
      <c r="A9" s="47">
        <v>4</v>
      </c>
      <c r="B9" s="44"/>
      <c r="C9" s="92"/>
      <c r="D9" s="48"/>
      <c r="E9" s="48"/>
      <c r="F9" s="48"/>
      <c r="G9" s="48"/>
      <c r="H9" s="46">
        <f t="shared" ref="H9" si="0">IFERROR(SUM($C9:$D9)-SUM($E9:$G9),0)</f>
        <v>0</v>
      </c>
    </row>
    <row r="10" spans="1:12" s="36" customFormat="1" ht="31.5">
      <c r="A10" s="157" t="s">
        <v>42</v>
      </c>
      <c r="B10" s="158"/>
      <c r="C10" s="92">
        <f>SUM(C6:C9)</f>
        <v>5596</v>
      </c>
      <c r="D10" s="92">
        <f t="shared" ref="D10:H10" si="1">SUM(D6:D9)</f>
        <v>6974</v>
      </c>
      <c r="E10" s="92">
        <f t="shared" si="1"/>
        <v>4053</v>
      </c>
      <c r="F10" s="92">
        <f t="shared" si="1"/>
        <v>649</v>
      </c>
      <c r="G10" s="92">
        <f t="shared" si="1"/>
        <v>0</v>
      </c>
      <c r="H10" s="92">
        <f t="shared" si="1"/>
        <v>7868</v>
      </c>
    </row>
    <row r="81" ht="15.75" customHeight="1"/>
  </sheetData>
  <protectedRanges>
    <protectedRange sqref="A6:XFD8 A9:B9 D9:XFD9 C9:C10 D10:H10" name="Range1_1"/>
  </protectedRanges>
  <mergeCells count="8">
    <mergeCell ref="A10:B10"/>
    <mergeCell ref="F2:G2"/>
    <mergeCell ref="H4:H5"/>
    <mergeCell ref="A4:A5"/>
    <mergeCell ref="B4:B5"/>
    <mergeCell ref="C4:C5"/>
    <mergeCell ref="D4:D5"/>
    <mergeCell ref="E4:G4"/>
  </mergeCells>
  <conditionalFormatting sqref="E6:G6">
    <cfRule type="expression" dxfId="52" priority="3">
      <formula>IF(($E6+$F6+$G6)&gt;($C6+$D6),1,0)</formula>
    </cfRule>
  </conditionalFormatting>
  <conditionalFormatting sqref="H6:H81">
    <cfRule type="expression" dxfId="51" priority="4">
      <formula>IF($H6&lt;&gt;(($C6+$D6)-($E6+$F6+$G6)),1,0)</formula>
    </cfRule>
  </conditionalFormatting>
  <conditionalFormatting sqref="E6:G6">
    <cfRule type="expression" dxfId="50" priority="2">
      <formula>IF(($E6+$F6+$G6)&gt;($C6+$D6),1,0)</formula>
    </cfRule>
  </conditionalFormatting>
  <conditionalFormatting sqref="H6:H9">
    <cfRule type="expression" dxfId="49" priority="1">
      <formula>IF($H6&lt;&gt;(($C6+$D6)-($E6+$F6+$G6)),1,0)</formula>
    </cfRule>
  </conditionalFormatting>
  <pageMargins left="1.48" right="0.70866141732283472" top="0.74803149606299213" bottom="0.74803149606299213" header="0.31496062992125984" footer="0.31496062992125984"/>
  <pageSetup paperSize="5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</sheetPr>
  <dimension ref="A1:S13"/>
  <sheetViews>
    <sheetView showGridLines="0" view="pageBreakPreview" zoomScale="70" zoomScaleNormal="81" zoomScaleSheetLayoutView="70" workbookViewId="0">
      <pane xSplit="2" ySplit="5" topLeftCell="F9" activePane="bottomRight" state="frozen"/>
      <selection pane="topRight" activeCell="I1" sqref="I1"/>
      <selection pane="bottomLeft" activeCell="A8" sqref="A8"/>
      <selection pane="bottomRight" activeCell="A3" sqref="A3"/>
    </sheetView>
  </sheetViews>
  <sheetFormatPr defaultColWidth="10" defaultRowHeight="15"/>
  <cols>
    <col min="1" max="1" width="9.42578125" customWidth="1"/>
    <col min="2" max="2" width="12.140625" customWidth="1"/>
    <col min="3" max="3" width="12.42578125" customWidth="1"/>
    <col min="4" max="4" width="12" customWidth="1"/>
    <col min="5" max="5" width="12.140625" customWidth="1"/>
    <col min="6" max="6" width="12" customWidth="1"/>
    <col min="7" max="7" width="11.140625" customWidth="1"/>
    <col min="8" max="8" width="6.85546875" customWidth="1"/>
    <col min="9" max="9" width="17.42578125" customWidth="1"/>
    <col min="10" max="10" width="8.5703125" customWidth="1"/>
    <col min="11" max="11" width="6.85546875" customWidth="1"/>
    <col min="12" max="12" width="13.140625" customWidth="1"/>
    <col min="13" max="13" width="10.85546875" customWidth="1"/>
    <col min="14" max="14" width="19.140625" customWidth="1"/>
    <col min="15" max="15" width="14.85546875" customWidth="1"/>
    <col min="16" max="16" width="8.5703125" customWidth="1"/>
    <col min="17" max="17" width="8.7109375" customWidth="1"/>
    <col min="18" max="18" width="9.7109375" customWidth="1"/>
    <col min="19" max="19" width="15.85546875" customWidth="1"/>
  </cols>
  <sheetData>
    <row r="1" spans="1:19" s="5" customFormat="1" ht="36" customHeight="1" thickBot="1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s="4" customFormat="1" ht="30" customHeight="1" thickBot="1">
      <c r="A2" s="11" t="s">
        <v>33</v>
      </c>
      <c r="B2" s="9"/>
      <c r="C2" s="9" t="s">
        <v>79</v>
      </c>
      <c r="D2" s="9"/>
      <c r="E2" s="9"/>
      <c r="F2" s="9"/>
      <c r="G2" s="9"/>
      <c r="H2" s="9"/>
      <c r="P2" s="43"/>
      <c r="Q2" s="127" t="s">
        <v>53</v>
      </c>
      <c r="R2" s="127"/>
      <c r="S2" s="128"/>
    </row>
    <row r="3" spans="1:19" s="4" customFormat="1" ht="28.15" customHeight="1">
      <c r="A3" s="12" t="s">
        <v>117</v>
      </c>
      <c r="B3" s="10"/>
      <c r="C3" s="10"/>
      <c r="D3" s="10"/>
      <c r="E3" s="10"/>
      <c r="F3" s="10"/>
      <c r="G3" s="10"/>
      <c r="H3" s="10"/>
    </row>
    <row r="4" spans="1:19" ht="64.5" customHeight="1">
      <c r="A4" s="173" t="s">
        <v>0</v>
      </c>
      <c r="B4" s="173" t="s">
        <v>46</v>
      </c>
      <c r="C4" s="174" t="s">
        <v>98</v>
      </c>
      <c r="D4" s="175"/>
      <c r="E4" s="175"/>
      <c r="F4" s="176"/>
      <c r="G4" s="177" t="s">
        <v>99</v>
      </c>
      <c r="H4" s="178"/>
      <c r="I4" s="179"/>
      <c r="J4" s="180" t="s">
        <v>100</v>
      </c>
      <c r="K4" s="181"/>
      <c r="L4" s="182"/>
      <c r="M4" s="167" t="s">
        <v>13</v>
      </c>
      <c r="N4" s="167" t="s">
        <v>14</v>
      </c>
      <c r="O4" s="167" t="s">
        <v>45</v>
      </c>
      <c r="P4" s="167" t="s">
        <v>47</v>
      </c>
      <c r="Q4" s="167"/>
      <c r="R4" s="167"/>
      <c r="S4" s="167"/>
    </row>
    <row r="5" spans="1:19" ht="67.5" customHeight="1">
      <c r="A5" s="173"/>
      <c r="B5" s="173"/>
      <c r="C5" s="20" t="s">
        <v>15</v>
      </c>
      <c r="D5" s="20" t="s">
        <v>16</v>
      </c>
      <c r="E5" s="20" t="s">
        <v>17</v>
      </c>
      <c r="F5" s="20" t="s">
        <v>18</v>
      </c>
      <c r="G5" s="21" t="s">
        <v>19</v>
      </c>
      <c r="H5" s="21" t="s">
        <v>26</v>
      </c>
      <c r="I5" s="21" t="s">
        <v>31</v>
      </c>
      <c r="J5" s="22" t="s">
        <v>19</v>
      </c>
      <c r="K5" s="22" t="s">
        <v>26</v>
      </c>
      <c r="L5" s="22" t="s">
        <v>31</v>
      </c>
      <c r="M5" s="167"/>
      <c r="N5" s="167"/>
      <c r="O5" s="167"/>
      <c r="P5" s="75" t="s">
        <v>20</v>
      </c>
      <c r="Q5" s="75" t="s">
        <v>21</v>
      </c>
      <c r="R5" s="75" t="s">
        <v>22</v>
      </c>
      <c r="S5" s="26" t="s">
        <v>23</v>
      </c>
    </row>
    <row r="6" spans="1:19" s="38" customFormat="1" ht="15.75">
      <c r="A6" s="47">
        <v>1</v>
      </c>
      <c r="B6" s="44" t="s">
        <v>101</v>
      </c>
      <c r="C6" s="93">
        <v>0</v>
      </c>
      <c r="D6" s="93">
        <v>0</v>
      </c>
      <c r="E6" s="94">
        <f>+E9+E10</f>
        <v>2</v>
      </c>
      <c r="F6" s="94">
        <f>+F9+F10</f>
        <v>2</v>
      </c>
      <c r="G6" s="95">
        <f>+G9+G10</f>
        <v>1</v>
      </c>
      <c r="H6" s="96" t="s">
        <v>102</v>
      </c>
      <c r="I6" s="96" t="s">
        <v>102</v>
      </c>
      <c r="J6" s="96">
        <v>19</v>
      </c>
      <c r="K6" s="96" t="s">
        <v>102</v>
      </c>
      <c r="L6" s="96" t="s">
        <v>102</v>
      </c>
      <c r="M6" s="96">
        <v>163</v>
      </c>
      <c r="N6" s="96">
        <v>0</v>
      </c>
      <c r="O6" s="96">
        <v>163</v>
      </c>
      <c r="P6" s="96">
        <v>91</v>
      </c>
      <c r="Q6" s="96">
        <v>61</v>
      </c>
      <c r="R6" s="96">
        <v>11</v>
      </c>
      <c r="S6" s="96">
        <v>0</v>
      </c>
    </row>
    <row r="7" spans="1:19" s="38" customFormat="1" ht="15.75">
      <c r="A7" s="47">
        <v>2</v>
      </c>
      <c r="B7" s="44"/>
      <c r="C7" s="94"/>
      <c r="D7" s="94"/>
      <c r="E7" s="94" t="s">
        <v>48</v>
      </c>
      <c r="F7" s="94"/>
      <c r="G7" s="94"/>
      <c r="H7" s="94"/>
      <c r="I7" s="94"/>
      <c r="J7" s="94"/>
      <c r="K7" s="94"/>
      <c r="L7" s="94"/>
      <c r="M7" s="97"/>
      <c r="N7" s="97"/>
      <c r="O7" s="97"/>
      <c r="P7" s="97"/>
      <c r="Q7" s="97"/>
      <c r="R7" s="97"/>
      <c r="S7" s="97"/>
    </row>
    <row r="8" spans="1:19" s="38" customFormat="1" ht="47.25">
      <c r="A8" s="47">
        <v>3</v>
      </c>
      <c r="B8" s="98" t="s">
        <v>103</v>
      </c>
      <c r="C8" s="168"/>
      <c r="D8" s="169"/>
      <c r="E8" s="169"/>
      <c r="F8" s="169"/>
      <c r="G8" s="169"/>
      <c r="H8" s="169"/>
      <c r="I8" s="169"/>
      <c r="J8" s="169"/>
      <c r="K8" s="169"/>
      <c r="L8" s="169"/>
      <c r="M8" s="170"/>
      <c r="N8" s="99"/>
      <c r="O8" s="99"/>
      <c r="P8" s="99"/>
      <c r="Q8" s="99"/>
      <c r="R8" s="99"/>
      <c r="S8" s="99"/>
    </row>
    <row r="9" spans="1:19" s="38" customFormat="1" ht="15.75">
      <c r="A9" s="47">
        <v>4</v>
      </c>
      <c r="B9" s="44" t="s">
        <v>76</v>
      </c>
      <c r="C9" s="94" t="s">
        <v>104</v>
      </c>
      <c r="D9" s="94" t="s">
        <v>104</v>
      </c>
      <c r="E9" s="94">
        <v>1</v>
      </c>
      <c r="F9" s="94">
        <v>1</v>
      </c>
      <c r="G9" s="94">
        <v>1</v>
      </c>
      <c r="H9" s="94" t="s">
        <v>102</v>
      </c>
      <c r="I9" s="94" t="s">
        <v>102</v>
      </c>
      <c r="J9" s="94">
        <v>1</v>
      </c>
      <c r="K9" s="94" t="s">
        <v>102</v>
      </c>
      <c r="L9" s="94" t="s">
        <v>102</v>
      </c>
      <c r="M9" s="94">
        <v>50</v>
      </c>
      <c r="N9" s="94">
        <v>0</v>
      </c>
      <c r="O9" s="94">
        <v>52</v>
      </c>
      <c r="P9" s="100">
        <v>28</v>
      </c>
      <c r="Q9" s="100">
        <v>18</v>
      </c>
      <c r="R9" s="100">
        <v>4</v>
      </c>
      <c r="S9" s="100">
        <v>0</v>
      </c>
    </row>
    <row r="10" spans="1:19" s="38" customFormat="1" ht="15.75">
      <c r="A10" s="47">
        <v>5</v>
      </c>
      <c r="B10" s="44" t="s">
        <v>77</v>
      </c>
      <c r="C10" s="94" t="s">
        <v>104</v>
      </c>
      <c r="D10" s="94" t="s">
        <v>104</v>
      </c>
      <c r="E10" s="94">
        <v>1</v>
      </c>
      <c r="F10" s="94">
        <v>1</v>
      </c>
      <c r="G10" s="94">
        <v>0</v>
      </c>
      <c r="H10" s="94" t="s">
        <v>102</v>
      </c>
      <c r="I10" s="94" t="s">
        <v>102</v>
      </c>
      <c r="J10" s="94">
        <v>0</v>
      </c>
      <c r="K10" s="94" t="s">
        <v>102</v>
      </c>
      <c r="L10" s="94" t="s">
        <v>102</v>
      </c>
      <c r="M10" s="94">
        <v>111</v>
      </c>
      <c r="N10" s="94">
        <v>0</v>
      </c>
      <c r="O10" s="94">
        <v>111</v>
      </c>
      <c r="P10" s="94">
        <v>62</v>
      </c>
      <c r="Q10" s="94">
        <v>49</v>
      </c>
      <c r="R10" s="94">
        <v>0</v>
      </c>
      <c r="S10" s="94">
        <v>0</v>
      </c>
    </row>
    <row r="11" spans="1:19" s="38" customFormat="1" ht="15.75">
      <c r="A11" s="47">
        <v>6</v>
      </c>
      <c r="B11" s="44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s="28" customFormat="1" ht="15.75">
      <c r="A12" s="171"/>
      <c r="B12" s="172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19" s="28" customFormat="1" ht="15.75">
      <c r="A13" s="47">
        <v>75</v>
      </c>
      <c r="B13" s="44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</sheetData>
  <protectedRanges>
    <protectedRange sqref="A6:XFD11 A13:XFD13" name="Range1_1"/>
  </protectedRanges>
  <mergeCells count="12">
    <mergeCell ref="C8:M8"/>
    <mergeCell ref="A12:B12"/>
    <mergeCell ref="A4:A5"/>
    <mergeCell ref="B4:B5"/>
    <mergeCell ref="C4:F4"/>
    <mergeCell ref="G4:I4"/>
    <mergeCell ref="J4:L4"/>
    <mergeCell ref="Q2:S2"/>
    <mergeCell ref="M4:M5"/>
    <mergeCell ref="N4:N5"/>
    <mergeCell ref="O4:O5"/>
    <mergeCell ref="P4:S4"/>
  </mergeCells>
  <conditionalFormatting sqref="P6:S81">
    <cfRule type="expression" dxfId="48" priority="2">
      <formula>IF(($P6+$Q6+$R6+$S6)&lt;&gt;$M6,1,0)</formula>
    </cfRule>
  </conditionalFormatting>
  <conditionalFormatting sqref="P6:S13">
    <cfRule type="expression" dxfId="47" priority="1">
      <formula>IF(($P6+$Q6+$R6+$S6)&lt;&gt;$M6,1,0)</formula>
    </cfRule>
  </conditionalFormatting>
  <pageMargins left="0.77" right="0.2" top="0.74803149606299213" bottom="0.74803149606299213" header="0.31496062992125984" footer="0.31496062992125984"/>
  <pageSetup paperSize="5" scale="70" orientation="landscape" r:id="rId1"/>
  <colBreaks count="2" manualBreakCount="2">
    <brk id="19" max="39" man="1"/>
    <brk id="47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AN11"/>
  <sheetViews>
    <sheetView view="pageBreakPreview" topLeftCell="U1" zoomScale="70" zoomScaleNormal="70" zoomScaleSheetLayoutView="70" workbookViewId="0">
      <selection activeCell="I21" sqref="I21"/>
    </sheetView>
  </sheetViews>
  <sheetFormatPr defaultColWidth="8.85546875" defaultRowHeight="15"/>
  <cols>
    <col min="1" max="1" width="9.42578125" style="25" customWidth="1"/>
    <col min="2" max="2" width="11.140625" style="25" customWidth="1"/>
    <col min="3" max="3" width="14.5703125" style="25" customWidth="1"/>
    <col min="4" max="4" width="12.28515625" style="25" customWidth="1"/>
    <col min="5" max="5" width="12.140625" style="25" customWidth="1"/>
    <col min="6" max="6" width="12.85546875" style="25" customWidth="1"/>
    <col min="7" max="7" width="15.85546875" style="25" customWidth="1"/>
    <col min="8" max="8" width="12.5703125" style="25" customWidth="1"/>
    <col min="9" max="9" width="17.5703125" style="25" customWidth="1"/>
    <col min="10" max="10" width="14" style="25" customWidth="1"/>
    <col min="11" max="11" width="15.42578125" style="25" customWidth="1"/>
    <col min="12" max="12" width="15.7109375" style="25" customWidth="1"/>
    <col min="13" max="13" width="17.42578125" style="25" customWidth="1"/>
    <col min="14" max="14" width="15.85546875" style="25" customWidth="1"/>
    <col min="15" max="16" width="15" style="25" customWidth="1"/>
    <col min="17" max="17" width="16.5703125" style="25" customWidth="1"/>
    <col min="18" max="18" width="11.7109375" style="25" customWidth="1"/>
    <col min="19" max="19" width="14.28515625" style="25" customWidth="1"/>
    <col min="20" max="20" width="11.28515625" style="25" customWidth="1"/>
    <col min="21" max="21" width="15.85546875" style="25" customWidth="1"/>
    <col min="22" max="22" width="13.7109375" style="25" customWidth="1"/>
    <col min="23" max="24" width="15.140625" style="25" customWidth="1"/>
    <col min="25" max="25" width="15" style="25" customWidth="1"/>
    <col min="26" max="26" width="17.28515625" style="25" customWidth="1"/>
    <col min="27" max="27" width="14.28515625" style="25" customWidth="1"/>
    <col min="28" max="28" width="12" style="25" customWidth="1"/>
    <col min="29" max="29" width="17.5703125" style="25" customWidth="1"/>
    <col min="30" max="30" width="14.5703125" style="25" customWidth="1"/>
    <col min="31" max="31" width="14.28515625" style="25" customWidth="1"/>
    <col min="32" max="32" width="12.28515625" style="25" customWidth="1"/>
    <col min="33" max="33" width="12.85546875" style="25" customWidth="1"/>
    <col min="34" max="34" width="11.140625" style="25" customWidth="1"/>
    <col min="35" max="35" width="16.28515625" style="25" customWidth="1"/>
    <col min="36" max="36" width="11.85546875" style="25" customWidth="1"/>
    <col min="37" max="37" width="12.7109375" style="25" customWidth="1"/>
    <col min="38" max="38" width="10" style="25" customWidth="1"/>
    <col min="39" max="39" width="12.5703125" style="25" customWidth="1"/>
    <col min="40" max="40" width="13" style="25" customWidth="1"/>
    <col min="41" max="16384" width="8.85546875" style="25"/>
  </cols>
  <sheetData>
    <row r="1" spans="1:40" s="24" customFormat="1" ht="29.25" customHeight="1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s="24" customFormat="1" ht="18.75" customHeight="1">
      <c r="A2" s="183" t="s">
        <v>114</v>
      </c>
      <c r="B2" s="184"/>
      <c r="C2" s="184"/>
      <c r="D2" s="184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8"/>
    </row>
    <row r="3" spans="1:40" s="24" customFormat="1" ht="18" customHeight="1">
      <c r="A3" s="183" t="s">
        <v>118</v>
      </c>
      <c r="B3" s="184"/>
      <c r="C3" s="184"/>
      <c r="D3" s="184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8"/>
    </row>
    <row r="4" spans="1:40" s="24" customFormat="1" ht="50.25" customHeight="1">
      <c r="A4" s="185" t="s">
        <v>115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0"/>
    </row>
    <row r="5" spans="1:40" s="24" customFormat="1" ht="49.5" customHeight="1">
      <c r="A5" s="190" t="s">
        <v>0</v>
      </c>
      <c r="B5" s="190" t="s">
        <v>66</v>
      </c>
      <c r="C5" s="191" t="s">
        <v>67</v>
      </c>
      <c r="D5" s="192"/>
      <c r="E5" s="193" t="s">
        <v>68</v>
      </c>
      <c r="F5" s="194"/>
      <c r="G5" s="195" t="s">
        <v>69</v>
      </c>
      <c r="H5" s="196"/>
      <c r="I5" s="197" t="s">
        <v>70</v>
      </c>
      <c r="J5" s="198"/>
      <c r="K5" s="198"/>
      <c r="L5" s="198"/>
      <c r="M5" s="198"/>
      <c r="N5" s="199"/>
      <c r="O5" s="200" t="s">
        <v>71</v>
      </c>
      <c r="P5" s="201"/>
      <c r="Q5" s="201"/>
      <c r="R5" s="201"/>
      <c r="S5" s="201"/>
      <c r="T5" s="202"/>
      <c r="U5" s="203" t="s">
        <v>72</v>
      </c>
      <c r="V5" s="204"/>
      <c r="W5" s="204"/>
      <c r="X5" s="204"/>
      <c r="Y5" s="204"/>
      <c r="Z5" s="205"/>
      <c r="AA5" s="206" t="s">
        <v>73</v>
      </c>
      <c r="AB5" s="207"/>
      <c r="AC5" s="210" t="s">
        <v>74</v>
      </c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2"/>
    </row>
    <row r="6" spans="1:40" s="24" customFormat="1" ht="47.1" customHeight="1">
      <c r="A6" s="190"/>
      <c r="B6" s="190"/>
      <c r="C6" s="188" t="s">
        <v>119</v>
      </c>
      <c r="D6" s="188" t="s">
        <v>120</v>
      </c>
      <c r="E6" s="188" t="s">
        <v>119</v>
      </c>
      <c r="F6" s="188" t="s">
        <v>121</v>
      </c>
      <c r="G6" s="188" t="s">
        <v>119</v>
      </c>
      <c r="H6" s="188" t="s">
        <v>120</v>
      </c>
      <c r="I6" s="197" t="s">
        <v>34</v>
      </c>
      <c r="J6" s="199"/>
      <c r="K6" s="197" t="s">
        <v>41</v>
      </c>
      <c r="L6" s="199"/>
      <c r="M6" s="197" t="s">
        <v>35</v>
      </c>
      <c r="N6" s="199"/>
      <c r="O6" s="200" t="s">
        <v>34</v>
      </c>
      <c r="P6" s="202"/>
      <c r="Q6" s="200" t="s">
        <v>38</v>
      </c>
      <c r="R6" s="202"/>
      <c r="S6" s="200" t="s">
        <v>35</v>
      </c>
      <c r="T6" s="202"/>
      <c r="U6" s="203" t="s">
        <v>34</v>
      </c>
      <c r="V6" s="205"/>
      <c r="W6" s="203" t="s">
        <v>38</v>
      </c>
      <c r="X6" s="205"/>
      <c r="Y6" s="203" t="s">
        <v>35</v>
      </c>
      <c r="Z6" s="205"/>
      <c r="AA6" s="208"/>
      <c r="AB6" s="209"/>
      <c r="AC6" s="213" t="s">
        <v>36</v>
      </c>
      <c r="AD6" s="214"/>
      <c r="AE6" s="213" t="s">
        <v>37</v>
      </c>
      <c r="AF6" s="214"/>
      <c r="AG6" s="213" t="s">
        <v>38</v>
      </c>
      <c r="AH6" s="214"/>
      <c r="AI6" s="213" t="s">
        <v>75</v>
      </c>
      <c r="AJ6" s="214"/>
      <c r="AK6" s="213" t="s">
        <v>39</v>
      </c>
      <c r="AL6" s="214"/>
      <c r="AM6" s="213" t="s">
        <v>40</v>
      </c>
      <c r="AN6" s="214"/>
    </row>
    <row r="7" spans="1:40" s="24" customFormat="1" ht="153.6" customHeight="1">
      <c r="A7" s="190"/>
      <c r="B7" s="190"/>
      <c r="C7" s="189"/>
      <c r="D7" s="189"/>
      <c r="E7" s="189"/>
      <c r="F7" s="189"/>
      <c r="G7" s="189"/>
      <c r="H7" s="189"/>
      <c r="I7" s="60" t="s">
        <v>130</v>
      </c>
      <c r="J7" s="60" t="s">
        <v>121</v>
      </c>
      <c r="K7" s="60" t="s">
        <v>130</v>
      </c>
      <c r="L7" s="60" t="s">
        <v>120</v>
      </c>
      <c r="M7" s="60" t="s">
        <v>130</v>
      </c>
      <c r="N7" s="60" t="s">
        <v>122</v>
      </c>
      <c r="O7" s="61" t="s">
        <v>130</v>
      </c>
      <c r="P7" s="61" t="s">
        <v>121</v>
      </c>
      <c r="Q7" s="61" t="s">
        <v>130</v>
      </c>
      <c r="R7" s="61" t="s">
        <v>122</v>
      </c>
      <c r="S7" s="61" t="s">
        <v>130</v>
      </c>
      <c r="T7" s="61" t="s">
        <v>121</v>
      </c>
      <c r="U7" s="62" t="s">
        <v>130</v>
      </c>
      <c r="V7" s="62" t="s">
        <v>123</v>
      </c>
      <c r="W7" s="62" t="s">
        <v>130</v>
      </c>
      <c r="X7" s="62" t="s">
        <v>121</v>
      </c>
      <c r="Y7" s="62" t="s">
        <v>130</v>
      </c>
      <c r="Z7" s="62" t="s">
        <v>121</v>
      </c>
      <c r="AA7" s="63" t="s">
        <v>131</v>
      </c>
      <c r="AB7" s="63" t="s">
        <v>124</v>
      </c>
      <c r="AC7" s="64" t="s">
        <v>132</v>
      </c>
      <c r="AD7" s="64" t="s">
        <v>125</v>
      </c>
      <c r="AE7" s="64" t="s">
        <v>130</v>
      </c>
      <c r="AF7" s="64" t="s">
        <v>121</v>
      </c>
      <c r="AG7" s="64" t="s">
        <v>133</v>
      </c>
      <c r="AH7" s="64" t="s">
        <v>126</v>
      </c>
      <c r="AI7" s="64" t="s">
        <v>134</v>
      </c>
      <c r="AJ7" s="64" t="s">
        <v>127</v>
      </c>
      <c r="AK7" s="64" t="s">
        <v>135</v>
      </c>
      <c r="AL7" s="64" t="s">
        <v>128</v>
      </c>
      <c r="AM7" s="64" t="s">
        <v>136</v>
      </c>
      <c r="AN7" s="64" t="s">
        <v>129</v>
      </c>
    </row>
    <row r="8" spans="1:40" s="38" customFormat="1" ht="18.75">
      <c r="A8" s="65">
        <v>1</v>
      </c>
      <c r="B8" s="66" t="s">
        <v>76</v>
      </c>
      <c r="C8" s="66">
        <v>13</v>
      </c>
      <c r="D8" s="67">
        <v>1</v>
      </c>
      <c r="E8" s="67">
        <v>32</v>
      </c>
      <c r="F8" s="67">
        <v>2</v>
      </c>
      <c r="G8" s="67">
        <v>0</v>
      </c>
      <c r="H8" s="67">
        <v>0</v>
      </c>
      <c r="I8" s="67">
        <v>29</v>
      </c>
      <c r="J8" s="67">
        <v>2</v>
      </c>
      <c r="K8" s="67">
        <v>8</v>
      </c>
      <c r="L8" s="67">
        <v>0</v>
      </c>
      <c r="M8" s="67">
        <v>41</v>
      </c>
      <c r="N8" s="68">
        <v>6</v>
      </c>
      <c r="O8" s="68">
        <v>30</v>
      </c>
      <c r="P8" s="68">
        <v>4</v>
      </c>
      <c r="Q8" s="67">
        <v>0</v>
      </c>
      <c r="R8" s="68">
        <v>0</v>
      </c>
      <c r="S8" s="67">
        <v>86</v>
      </c>
      <c r="T8" s="68">
        <v>47</v>
      </c>
      <c r="U8" s="67">
        <v>29</v>
      </c>
      <c r="V8" s="68">
        <v>2</v>
      </c>
      <c r="W8" s="67">
        <v>1</v>
      </c>
      <c r="X8" s="68">
        <v>0</v>
      </c>
      <c r="Y8" s="67">
        <v>131</v>
      </c>
      <c r="Z8" s="68">
        <v>43</v>
      </c>
      <c r="AA8" s="67">
        <v>5</v>
      </c>
      <c r="AB8" s="68">
        <v>0</v>
      </c>
      <c r="AC8" s="67">
        <v>2</v>
      </c>
      <c r="AD8" s="68">
        <v>0</v>
      </c>
      <c r="AE8" s="67">
        <v>20</v>
      </c>
      <c r="AF8" s="68">
        <v>5</v>
      </c>
      <c r="AG8" s="67">
        <v>0</v>
      </c>
      <c r="AH8" s="68">
        <v>0</v>
      </c>
      <c r="AI8" s="67">
        <v>12</v>
      </c>
      <c r="AJ8" s="68">
        <v>5</v>
      </c>
      <c r="AK8" s="67">
        <v>113</v>
      </c>
      <c r="AL8" s="68">
        <v>23</v>
      </c>
      <c r="AM8" s="68">
        <v>0</v>
      </c>
      <c r="AN8" s="68">
        <v>0</v>
      </c>
    </row>
    <row r="9" spans="1:40" s="38" customFormat="1" ht="18.75">
      <c r="A9" s="65">
        <v>2</v>
      </c>
      <c r="B9" s="66" t="s">
        <v>77</v>
      </c>
      <c r="C9" s="66">
        <v>4</v>
      </c>
      <c r="D9" s="69">
        <v>0</v>
      </c>
      <c r="E9" s="69">
        <v>17</v>
      </c>
      <c r="F9" s="69">
        <v>0</v>
      </c>
      <c r="G9" s="69">
        <v>2</v>
      </c>
      <c r="H9" s="69">
        <v>0</v>
      </c>
      <c r="I9" s="69">
        <v>40</v>
      </c>
      <c r="J9" s="69">
        <v>1</v>
      </c>
      <c r="K9" s="69">
        <v>0</v>
      </c>
      <c r="L9" s="69">
        <v>0</v>
      </c>
      <c r="M9" s="69">
        <v>33</v>
      </c>
      <c r="N9" s="69">
        <v>9</v>
      </c>
      <c r="O9" s="69">
        <v>55</v>
      </c>
      <c r="P9" s="69">
        <v>6</v>
      </c>
      <c r="Q9" s="69">
        <v>7</v>
      </c>
      <c r="R9" s="69">
        <v>6</v>
      </c>
      <c r="S9" s="69">
        <v>183</v>
      </c>
      <c r="T9" s="69">
        <v>77</v>
      </c>
      <c r="U9" s="69">
        <v>63</v>
      </c>
      <c r="V9" s="68">
        <v>11</v>
      </c>
      <c r="W9" s="69">
        <v>7</v>
      </c>
      <c r="X9" s="68">
        <v>6</v>
      </c>
      <c r="Y9" s="69">
        <v>249</v>
      </c>
      <c r="Z9" s="68">
        <v>70</v>
      </c>
      <c r="AA9" s="69">
        <v>0</v>
      </c>
      <c r="AB9" s="68">
        <v>0</v>
      </c>
      <c r="AC9" s="69">
        <v>4</v>
      </c>
      <c r="AD9" s="68">
        <v>3</v>
      </c>
      <c r="AE9" s="69">
        <v>28</v>
      </c>
      <c r="AF9" s="68">
        <v>1</v>
      </c>
      <c r="AG9" s="69">
        <v>0</v>
      </c>
      <c r="AH9" s="68">
        <v>0</v>
      </c>
      <c r="AI9" s="69">
        <v>7</v>
      </c>
      <c r="AJ9" s="68">
        <v>2</v>
      </c>
      <c r="AK9" s="69">
        <v>171</v>
      </c>
      <c r="AL9" s="68">
        <v>37</v>
      </c>
      <c r="AM9" s="68">
        <v>0</v>
      </c>
      <c r="AN9" s="68">
        <v>0</v>
      </c>
    </row>
    <row r="11" spans="1:40" s="123" customFormat="1" ht="18.75">
      <c r="A11" s="187" t="s">
        <v>42</v>
      </c>
      <c r="B11" s="187"/>
      <c r="C11" s="122">
        <f>+C9+C8</f>
        <v>17</v>
      </c>
      <c r="D11" s="122">
        <f t="shared" ref="D11:AN11" si="0">+D9+D8</f>
        <v>1</v>
      </c>
      <c r="E11" s="122">
        <f t="shared" si="0"/>
        <v>49</v>
      </c>
      <c r="F11" s="122">
        <f t="shared" si="0"/>
        <v>2</v>
      </c>
      <c r="G11" s="122">
        <f t="shared" si="0"/>
        <v>2</v>
      </c>
      <c r="H11" s="122">
        <f t="shared" si="0"/>
        <v>0</v>
      </c>
      <c r="I11" s="122">
        <f t="shared" si="0"/>
        <v>69</v>
      </c>
      <c r="J11" s="122">
        <f t="shared" si="0"/>
        <v>3</v>
      </c>
      <c r="K11" s="122">
        <f t="shared" si="0"/>
        <v>8</v>
      </c>
      <c r="L11" s="122">
        <f t="shared" si="0"/>
        <v>0</v>
      </c>
      <c r="M11" s="122">
        <f t="shared" si="0"/>
        <v>74</v>
      </c>
      <c r="N11" s="122">
        <f t="shared" si="0"/>
        <v>15</v>
      </c>
      <c r="O11" s="122">
        <f t="shared" si="0"/>
        <v>85</v>
      </c>
      <c r="P11" s="122">
        <f t="shared" si="0"/>
        <v>10</v>
      </c>
      <c r="Q11" s="122">
        <f t="shared" si="0"/>
        <v>7</v>
      </c>
      <c r="R11" s="122">
        <f t="shared" si="0"/>
        <v>6</v>
      </c>
      <c r="S11" s="122">
        <f t="shared" si="0"/>
        <v>269</v>
      </c>
      <c r="T11" s="122">
        <f t="shared" si="0"/>
        <v>124</v>
      </c>
      <c r="U11" s="122">
        <f t="shared" si="0"/>
        <v>92</v>
      </c>
      <c r="V11" s="122">
        <f t="shared" si="0"/>
        <v>13</v>
      </c>
      <c r="W11" s="122">
        <f t="shared" si="0"/>
        <v>8</v>
      </c>
      <c r="X11" s="122">
        <f t="shared" si="0"/>
        <v>6</v>
      </c>
      <c r="Y11" s="122">
        <f t="shared" si="0"/>
        <v>380</v>
      </c>
      <c r="Z11" s="122">
        <f t="shared" si="0"/>
        <v>113</v>
      </c>
      <c r="AA11" s="122">
        <f t="shared" si="0"/>
        <v>5</v>
      </c>
      <c r="AB11" s="122">
        <f t="shared" si="0"/>
        <v>0</v>
      </c>
      <c r="AC11" s="122">
        <f t="shared" si="0"/>
        <v>6</v>
      </c>
      <c r="AD11" s="122">
        <f t="shared" si="0"/>
        <v>3</v>
      </c>
      <c r="AE11" s="122">
        <f t="shared" si="0"/>
        <v>48</v>
      </c>
      <c r="AF11" s="122">
        <f t="shared" si="0"/>
        <v>6</v>
      </c>
      <c r="AG11" s="122">
        <f t="shared" si="0"/>
        <v>0</v>
      </c>
      <c r="AH11" s="122">
        <f t="shared" si="0"/>
        <v>0</v>
      </c>
      <c r="AI11" s="122">
        <f t="shared" si="0"/>
        <v>19</v>
      </c>
      <c r="AJ11" s="122">
        <f t="shared" si="0"/>
        <v>7</v>
      </c>
      <c r="AK11" s="122">
        <f t="shared" si="0"/>
        <v>284</v>
      </c>
      <c r="AL11" s="122">
        <f t="shared" si="0"/>
        <v>60</v>
      </c>
      <c r="AM11" s="122">
        <f t="shared" si="0"/>
        <v>0</v>
      </c>
      <c r="AN11" s="122">
        <f t="shared" si="0"/>
        <v>0</v>
      </c>
    </row>
  </sheetData>
  <mergeCells count="35">
    <mergeCell ref="I6:J6"/>
    <mergeCell ref="AK6:AL6"/>
    <mergeCell ref="AI6:AJ6"/>
    <mergeCell ref="K6:L6"/>
    <mergeCell ref="M6:N6"/>
    <mergeCell ref="O6:P6"/>
    <mergeCell ref="Q6:R6"/>
    <mergeCell ref="W6:X6"/>
    <mergeCell ref="Y6:Z6"/>
    <mergeCell ref="AC6:AD6"/>
    <mergeCell ref="O5:T5"/>
    <mergeCell ref="U5:Z5"/>
    <mergeCell ref="AA5:AB6"/>
    <mergeCell ref="AC5:AN5"/>
    <mergeCell ref="AE6:AF6"/>
    <mergeCell ref="S6:T6"/>
    <mergeCell ref="U6:V6"/>
    <mergeCell ref="AM6:AN6"/>
    <mergeCell ref="AG6:AH6"/>
    <mergeCell ref="A2:D2"/>
    <mergeCell ref="A3:D3"/>
    <mergeCell ref="A4:N4"/>
    <mergeCell ref="A11:B11"/>
    <mergeCell ref="D6:D7"/>
    <mergeCell ref="E6:E7"/>
    <mergeCell ref="A5:A7"/>
    <mergeCell ref="B5:B7"/>
    <mergeCell ref="C5:D5"/>
    <mergeCell ref="E5:F5"/>
    <mergeCell ref="G5:H5"/>
    <mergeCell ref="I5:N5"/>
    <mergeCell ref="C6:C7"/>
    <mergeCell ref="F6:F7"/>
    <mergeCell ref="G6:G7"/>
    <mergeCell ref="H6:H7"/>
  </mergeCells>
  <conditionalFormatting sqref="F9:F11 D9:D11 J9:J11 L9:L11 N9:N11 P9:P11 R9:R11 T9:T11 V9:V11 X9:X11 Z9:Z11 AB9:AB11 AD9:AD11 AF9:AF11 AH9:AH11 AJ9:AJ11 AL9:AL11 AN9:AN11 H9:H11">
    <cfRule type="expression" dxfId="46" priority="76">
      <formula>D9&gt;C9</formula>
    </cfRule>
  </conditionalFormatting>
  <conditionalFormatting sqref="J10 L10 N10 P10 R10 T10 V10 X10 Z10 AB10 AD10 AF10 AH10 AJ10 AL10 AN10">
    <cfRule type="expression" dxfId="45" priority="35">
      <formula>J10&gt;I10</formula>
    </cfRule>
  </conditionalFormatting>
  <conditionalFormatting sqref="AN8:AN9 AL8:AL9 AJ8:AJ9 AH8:AH9 AF8:AF9 AD8:AD9 AB8:AB9 Z8:Z9 X8:X9 V8:V9 T8:T9 R8:R9 P8:P9 N8:N9 L8:L9 J8:J9 H8:H9 F8:F9 D8:D9">
    <cfRule type="expression" dxfId="44" priority="19">
      <formula>D8&gt;C8</formula>
    </cfRule>
  </conditionalFormatting>
  <pageMargins left="1.1000000000000001" right="0.19685039370078741" top="0.74803149606299213" bottom="0.74803149606299213" header="0.31496062992125984" footer="0.31496062992125984"/>
  <pageSetup paperSize="5" scale="80" orientation="landscape" r:id="rId1"/>
  <colBreaks count="2" manualBreakCount="2">
    <brk id="14" max="1048575" man="1"/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AH10"/>
  <sheetViews>
    <sheetView tabSelected="1" view="pageBreakPreview" zoomScale="60" zoomScaleNormal="80" workbookViewId="0">
      <selection activeCell="S21" sqref="S21"/>
    </sheetView>
  </sheetViews>
  <sheetFormatPr defaultColWidth="8.85546875" defaultRowHeight="15"/>
  <cols>
    <col min="1" max="1" width="6.28515625" style="25" customWidth="1"/>
    <col min="2" max="2" width="10.42578125" style="25" customWidth="1"/>
    <col min="3" max="3" width="7.85546875" style="25" customWidth="1"/>
    <col min="4" max="4" width="13.5703125" style="25" customWidth="1"/>
    <col min="5" max="5" width="12.7109375" style="25" customWidth="1"/>
    <col min="6" max="6" width="10.85546875" style="25" customWidth="1"/>
    <col min="7" max="7" width="7" style="25" customWidth="1"/>
    <col min="8" max="8" width="12.140625" style="25" customWidth="1"/>
    <col min="9" max="9" width="12.7109375" style="25" customWidth="1"/>
    <col min="10" max="10" width="10.7109375" style="25" customWidth="1"/>
    <col min="11" max="11" width="8.42578125" style="25" customWidth="1"/>
    <col min="12" max="12" width="14.28515625" style="25" customWidth="1"/>
    <col min="13" max="13" width="12.140625" style="25" customWidth="1"/>
    <col min="14" max="14" width="9.7109375" style="25" customWidth="1"/>
    <col min="15" max="15" width="6.28515625" style="25" customWidth="1"/>
    <col min="16" max="16" width="11.140625" style="25" customWidth="1"/>
    <col min="17" max="17" width="12.85546875" style="25" customWidth="1"/>
    <col min="18" max="18" width="9.85546875" style="25" customWidth="1"/>
    <col min="19" max="19" width="15.5703125" style="25" customWidth="1"/>
    <col min="20" max="20" width="14.42578125" style="25" customWidth="1"/>
    <col min="21" max="21" width="12.140625" style="104" customWidth="1"/>
    <col min="22" max="34" width="8.85546875" style="104"/>
    <col min="35" max="16384" width="8.85546875" style="25"/>
  </cols>
  <sheetData>
    <row r="1" spans="1:34" s="52" customFormat="1" ht="32.25" customHeight="1">
      <c r="A1" s="215" t="s">
        <v>54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101"/>
      <c r="V1" s="101"/>
      <c r="W1" s="101"/>
      <c r="X1" s="101"/>
      <c r="Y1" s="101"/>
      <c r="Z1" s="102"/>
      <c r="AA1" s="102"/>
      <c r="AB1" s="102"/>
      <c r="AC1" s="102"/>
      <c r="AD1" s="102"/>
      <c r="AE1" s="102"/>
      <c r="AF1" s="102"/>
      <c r="AG1" s="102"/>
      <c r="AH1" s="102"/>
    </row>
    <row r="2" spans="1:34" s="76" customFormat="1" ht="18.75" customHeight="1">
      <c r="A2" s="183" t="s">
        <v>105</v>
      </c>
      <c r="B2" s="184"/>
      <c r="C2" s="184"/>
      <c r="D2" s="184"/>
      <c r="E2" s="184"/>
      <c r="F2" s="184"/>
      <c r="G2" s="184"/>
      <c r="H2" s="184"/>
      <c r="I2" s="184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</row>
    <row r="3" spans="1:34" s="76" customFormat="1" ht="19.5" customHeight="1">
      <c r="A3" s="183" t="s">
        <v>143</v>
      </c>
      <c r="B3" s="184"/>
      <c r="C3" s="184"/>
      <c r="D3" s="184"/>
      <c r="E3" s="184"/>
      <c r="F3" s="184"/>
      <c r="G3" s="184"/>
      <c r="H3" s="184"/>
      <c r="I3" s="184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</row>
    <row r="4" spans="1:34" ht="18.75" customHeight="1">
      <c r="A4" s="217" t="s">
        <v>0</v>
      </c>
      <c r="B4" s="217" t="s">
        <v>46</v>
      </c>
      <c r="C4" s="218" t="s">
        <v>55</v>
      </c>
      <c r="D4" s="219"/>
      <c r="E4" s="219"/>
      <c r="F4" s="219"/>
      <c r="G4" s="219"/>
      <c r="H4" s="220"/>
      <c r="I4" s="81"/>
      <c r="J4" s="81" t="s">
        <v>48</v>
      </c>
      <c r="K4" s="81"/>
      <c r="L4" s="81"/>
      <c r="M4" s="218" t="s">
        <v>55</v>
      </c>
      <c r="N4" s="219"/>
      <c r="O4" s="219"/>
      <c r="P4" s="219"/>
      <c r="Q4" s="219"/>
      <c r="R4" s="220"/>
      <c r="S4" s="221" t="s">
        <v>56</v>
      </c>
      <c r="T4" s="221"/>
      <c r="U4" s="103"/>
    </row>
    <row r="5" spans="1:34" ht="54.75" customHeight="1">
      <c r="A5" s="217"/>
      <c r="B5" s="217"/>
      <c r="C5" s="222" t="s">
        <v>57</v>
      </c>
      <c r="D5" s="222"/>
      <c r="E5" s="222"/>
      <c r="F5" s="222"/>
      <c r="G5" s="223" t="s">
        <v>58</v>
      </c>
      <c r="H5" s="223"/>
      <c r="I5" s="223"/>
      <c r="J5" s="223"/>
      <c r="K5" s="224" t="s">
        <v>59</v>
      </c>
      <c r="L5" s="224"/>
      <c r="M5" s="224"/>
      <c r="N5" s="224"/>
      <c r="O5" s="225" t="s">
        <v>60</v>
      </c>
      <c r="P5" s="225"/>
      <c r="Q5" s="225"/>
      <c r="R5" s="225"/>
      <c r="S5" s="221"/>
      <c r="T5" s="221"/>
      <c r="U5" s="103"/>
    </row>
    <row r="6" spans="1:34" ht="297" customHeight="1">
      <c r="A6" s="217"/>
      <c r="B6" s="217"/>
      <c r="C6" s="53" t="s">
        <v>61</v>
      </c>
      <c r="D6" s="53" t="s">
        <v>137</v>
      </c>
      <c r="E6" s="53" t="s">
        <v>138</v>
      </c>
      <c r="F6" s="53" t="s">
        <v>139</v>
      </c>
      <c r="G6" s="54" t="s">
        <v>62</v>
      </c>
      <c r="H6" s="54" t="s">
        <v>146</v>
      </c>
      <c r="I6" s="54" t="s">
        <v>147</v>
      </c>
      <c r="J6" s="54" t="s">
        <v>140</v>
      </c>
      <c r="K6" s="55" t="s">
        <v>63</v>
      </c>
      <c r="L6" s="55" t="s">
        <v>148</v>
      </c>
      <c r="M6" s="55" t="s">
        <v>149</v>
      </c>
      <c r="N6" s="55" t="s">
        <v>141</v>
      </c>
      <c r="O6" s="56" t="s">
        <v>64</v>
      </c>
      <c r="P6" s="56" t="s">
        <v>150</v>
      </c>
      <c r="Q6" s="56" t="s">
        <v>151</v>
      </c>
      <c r="R6" s="56" t="s">
        <v>142</v>
      </c>
      <c r="S6" s="57" t="s">
        <v>145</v>
      </c>
      <c r="T6" s="105" t="s">
        <v>144</v>
      </c>
    </row>
    <row r="7" spans="1:34" s="51" customFormat="1" ht="15.75" customHeight="1">
      <c r="A7" s="58">
        <v>1</v>
      </c>
      <c r="B7" s="106" t="s">
        <v>76</v>
      </c>
      <c r="C7" s="59">
        <v>1</v>
      </c>
      <c r="D7" s="59">
        <v>1</v>
      </c>
      <c r="E7" s="59">
        <v>1</v>
      </c>
      <c r="F7" s="59">
        <v>1</v>
      </c>
      <c r="G7" s="59">
        <v>4</v>
      </c>
      <c r="H7" s="59">
        <v>4</v>
      </c>
      <c r="I7" s="59">
        <v>4</v>
      </c>
      <c r="J7" s="59">
        <v>0</v>
      </c>
      <c r="K7" s="59">
        <v>11</v>
      </c>
      <c r="L7" s="59">
        <v>11</v>
      </c>
      <c r="M7" s="59">
        <v>59</v>
      </c>
      <c r="N7" s="59">
        <v>26</v>
      </c>
      <c r="O7" s="59">
        <f>116+18</f>
        <v>134</v>
      </c>
      <c r="P7" s="59">
        <v>117</v>
      </c>
      <c r="Q7" s="59">
        <v>123</v>
      </c>
      <c r="R7" s="59">
        <v>65</v>
      </c>
      <c r="S7" s="59">
        <v>33244</v>
      </c>
      <c r="T7" s="107">
        <v>28445</v>
      </c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</row>
    <row r="8" spans="1:34" s="51" customFormat="1">
      <c r="A8" s="58">
        <v>2</v>
      </c>
      <c r="B8" s="106" t="s">
        <v>77</v>
      </c>
      <c r="C8" s="59">
        <v>3</v>
      </c>
      <c r="D8" s="59">
        <v>3</v>
      </c>
      <c r="E8" s="59">
        <v>9</v>
      </c>
      <c r="F8" s="59">
        <v>5</v>
      </c>
      <c r="G8" s="59">
        <v>2</v>
      </c>
      <c r="H8" s="59">
        <v>2</v>
      </c>
      <c r="I8" s="59">
        <v>2</v>
      </c>
      <c r="J8" s="59">
        <v>0</v>
      </c>
      <c r="K8" s="59">
        <v>13</v>
      </c>
      <c r="L8" s="59">
        <v>13</v>
      </c>
      <c r="M8" s="59">
        <v>40</v>
      </c>
      <c r="N8" s="59">
        <v>20</v>
      </c>
      <c r="O8" s="59">
        <f>105+14</f>
        <v>119</v>
      </c>
      <c r="P8" s="59">
        <v>93</v>
      </c>
      <c r="Q8" s="59">
        <v>95</v>
      </c>
      <c r="R8" s="59">
        <v>39</v>
      </c>
      <c r="S8" s="59">
        <v>26110</v>
      </c>
      <c r="T8" s="107">
        <v>19242</v>
      </c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</row>
    <row r="9" spans="1:34" s="51" customFormat="1">
      <c r="A9" s="58"/>
      <c r="B9" s="106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</row>
    <row r="10" spans="1:34" s="113" customFormat="1" ht="18.75">
      <c r="A10" s="109"/>
      <c r="B10" s="110" t="s">
        <v>42</v>
      </c>
      <c r="C10" s="111">
        <f>+C8+C7</f>
        <v>4</v>
      </c>
      <c r="D10" s="111">
        <f t="shared" ref="D10:T10" si="0">+D8+D7</f>
        <v>4</v>
      </c>
      <c r="E10" s="111">
        <f t="shared" si="0"/>
        <v>10</v>
      </c>
      <c r="F10" s="111">
        <f t="shared" si="0"/>
        <v>6</v>
      </c>
      <c r="G10" s="111">
        <f t="shared" si="0"/>
        <v>6</v>
      </c>
      <c r="H10" s="111">
        <f t="shared" si="0"/>
        <v>6</v>
      </c>
      <c r="I10" s="111">
        <f t="shared" si="0"/>
        <v>6</v>
      </c>
      <c r="J10" s="111">
        <f t="shared" si="0"/>
        <v>0</v>
      </c>
      <c r="K10" s="111">
        <f t="shared" si="0"/>
        <v>24</v>
      </c>
      <c r="L10" s="111">
        <f t="shared" si="0"/>
        <v>24</v>
      </c>
      <c r="M10" s="111">
        <f t="shared" si="0"/>
        <v>99</v>
      </c>
      <c r="N10" s="111">
        <f t="shared" si="0"/>
        <v>46</v>
      </c>
      <c r="O10" s="111">
        <f t="shared" si="0"/>
        <v>253</v>
      </c>
      <c r="P10" s="111">
        <f t="shared" si="0"/>
        <v>210</v>
      </c>
      <c r="Q10" s="111">
        <f t="shared" si="0"/>
        <v>218</v>
      </c>
      <c r="R10" s="111">
        <f t="shared" si="0"/>
        <v>104</v>
      </c>
      <c r="S10" s="111">
        <f t="shared" si="0"/>
        <v>59354</v>
      </c>
      <c r="T10" s="111">
        <f t="shared" si="0"/>
        <v>47687</v>
      </c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</row>
  </sheetData>
  <mergeCells count="12">
    <mergeCell ref="A1:T1"/>
    <mergeCell ref="A2:I2"/>
    <mergeCell ref="A3:I3"/>
    <mergeCell ref="A4:A6"/>
    <mergeCell ref="B4:B6"/>
    <mergeCell ref="C4:H4"/>
    <mergeCell ref="M4:R4"/>
    <mergeCell ref="S4:T5"/>
    <mergeCell ref="C5:F5"/>
    <mergeCell ref="G5:J5"/>
    <mergeCell ref="K5:N5"/>
    <mergeCell ref="O5:R5"/>
  </mergeCells>
  <conditionalFormatting sqref="T28:T38 N17:N26 T11:T26 F11:F26 H11:H26 R11:R15 P17:P26 R17:R26 P11:P15 N11:N15 L11:L15 D11:D51 L17:L26 L28:L47 J28:J47 F28:F47 H28:H47 N28:N38 P28:P38 R28:R38 L49 J49 L51 T51 J51 F51 H51 N51 P51 R51 D8:D9 L8:L9 J8:J9 J11:J26">
    <cfRule type="expression" dxfId="43" priority="48">
      <formula>D8&gt;C8</formula>
    </cfRule>
  </conditionalFormatting>
  <conditionalFormatting sqref="F8:F9 F49">
    <cfRule type="expression" dxfId="42" priority="47">
      <formula>F8&gt;E8</formula>
    </cfRule>
  </conditionalFormatting>
  <conditionalFormatting sqref="H8:H9 H49">
    <cfRule type="expression" dxfId="41" priority="46">
      <formula>H8&gt;G8</formula>
    </cfRule>
  </conditionalFormatting>
  <conditionalFormatting sqref="N8:N9 N40:N47 N49">
    <cfRule type="expression" dxfId="40" priority="43">
      <formula>N8&gt;M8</formula>
    </cfRule>
  </conditionalFormatting>
  <conditionalFormatting sqref="P8:P9 P40:P47 P49">
    <cfRule type="expression" dxfId="39" priority="42">
      <formula>P8&gt;O8</formula>
    </cfRule>
  </conditionalFormatting>
  <conditionalFormatting sqref="R8:R9 R40:R47 R49">
    <cfRule type="expression" dxfId="38" priority="41">
      <formula>R8&gt;Q8</formula>
    </cfRule>
  </conditionalFormatting>
  <conditionalFormatting sqref="T8:T9 T40:T46 T49">
    <cfRule type="expression" dxfId="37" priority="40">
      <formula>T8&gt;S8</formula>
    </cfRule>
  </conditionalFormatting>
  <conditionalFormatting sqref="S35 O35 Q35">
    <cfRule type="expression" dxfId="36" priority="39">
      <formula>O35&gt;N35</formula>
    </cfRule>
  </conditionalFormatting>
  <conditionalFormatting sqref="N35 P35 R35 T35">
    <cfRule type="expression" dxfId="35" priority="38">
      <formula>N35&gt;M35</formula>
    </cfRule>
  </conditionalFormatting>
  <conditionalFormatting sqref="N36 P36 R36 T36">
    <cfRule type="expression" dxfId="34" priority="37">
      <formula>N36&gt;M36</formula>
    </cfRule>
  </conditionalFormatting>
  <conditionalFormatting sqref="N37 P37 R37 T37">
    <cfRule type="expression" dxfId="33" priority="36">
      <formula>N37&gt;M37</formula>
    </cfRule>
  </conditionalFormatting>
  <conditionalFormatting sqref="N24 P24 R24 T24">
    <cfRule type="expression" dxfId="32" priority="35">
      <formula>N24&gt;M24</formula>
    </cfRule>
  </conditionalFormatting>
  <conditionalFormatting sqref="N32 P32 R32 T32">
    <cfRule type="expression" dxfId="31" priority="34">
      <formula>N32&gt;M32</formula>
    </cfRule>
  </conditionalFormatting>
  <conditionalFormatting sqref="N44 P44 R44 T44">
    <cfRule type="expression" dxfId="30" priority="33">
      <formula>N44&gt;M44</formula>
    </cfRule>
  </conditionalFormatting>
  <conditionalFormatting sqref="N33 P33 R33 T33">
    <cfRule type="expression" dxfId="29" priority="32">
      <formula>N33&gt;M33</formula>
    </cfRule>
  </conditionalFormatting>
  <conditionalFormatting sqref="P28 R28 T28 N28">
    <cfRule type="expression" dxfId="28" priority="31">
      <formula>N28&gt;M28</formula>
    </cfRule>
  </conditionalFormatting>
  <conditionalFormatting sqref="N41 P41 T41 R41">
    <cfRule type="expression" dxfId="27" priority="30">
      <formula>N41&gt;M41</formula>
    </cfRule>
  </conditionalFormatting>
  <conditionalFormatting sqref="Q41">
    <cfRule type="expression" dxfId="26" priority="29">
      <formula>Q41&gt;P41</formula>
    </cfRule>
  </conditionalFormatting>
  <conditionalFormatting sqref="N17 P17 R17 T17">
    <cfRule type="expression" dxfId="25" priority="28">
      <formula>N17&gt;M17</formula>
    </cfRule>
  </conditionalFormatting>
  <conditionalFormatting sqref="N39 P39 R39 T39">
    <cfRule type="expression" dxfId="24" priority="26">
      <formula>N39&gt;M39</formula>
    </cfRule>
  </conditionalFormatting>
  <conditionalFormatting sqref="N15 P15 R15 T15">
    <cfRule type="expression" dxfId="23" priority="25">
      <formula>N15&gt;M15</formula>
    </cfRule>
  </conditionalFormatting>
  <conditionalFormatting sqref="N34 P34 R34 T34">
    <cfRule type="expression" dxfId="22" priority="24">
      <formula>N34&gt;M34</formula>
    </cfRule>
  </conditionalFormatting>
  <conditionalFormatting sqref="N25 P25 R25 T25">
    <cfRule type="expression" dxfId="21" priority="23">
      <formula>N25&gt;M25</formula>
    </cfRule>
  </conditionalFormatting>
  <conditionalFormatting sqref="N30 P30 R30 T30">
    <cfRule type="expression" dxfId="20" priority="22">
      <formula>N30&gt;M30</formula>
    </cfRule>
  </conditionalFormatting>
  <conditionalFormatting sqref="N23 P23 R23 T23">
    <cfRule type="expression" dxfId="19" priority="21">
      <formula>N23&gt;M23</formula>
    </cfRule>
  </conditionalFormatting>
  <conditionalFormatting sqref="R26 T26">
    <cfRule type="expression" dxfId="18" priority="20">
      <formula>R26&gt;Q26</formula>
    </cfRule>
  </conditionalFormatting>
  <conditionalFormatting sqref="T45">
    <cfRule type="expression" dxfId="17" priority="19">
      <formula>T45&gt;S45</formula>
    </cfRule>
  </conditionalFormatting>
  <conditionalFormatting sqref="F45">
    <cfRule type="expression" dxfId="16" priority="18">
      <formula>F45&gt;E45</formula>
    </cfRule>
  </conditionalFormatting>
  <conditionalFormatting sqref="N22 P22 R22 T22">
    <cfRule type="expression" dxfId="15" priority="17">
      <formula>N22&gt;M22</formula>
    </cfRule>
  </conditionalFormatting>
  <conditionalFormatting sqref="N38 T38">
    <cfRule type="expression" dxfId="14" priority="16">
      <formula>N38&gt;M38</formula>
    </cfRule>
  </conditionalFormatting>
  <conditionalFormatting sqref="N13 P13 R13 T13">
    <cfRule type="expression" dxfId="13" priority="15">
      <formula>N13&gt;M13</formula>
    </cfRule>
  </conditionalFormatting>
  <conditionalFormatting sqref="N14 P14 R14 T14">
    <cfRule type="expression" dxfId="12" priority="14">
      <formula>N14&gt;M14</formula>
    </cfRule>
  </conditionalFormatting>
  <conditionalFormatting sqref="T16">
    <cfRule type="expression" dxfId="11" priority="13">
      <formula>T16&gt;S16</formula>
    </cfRule>
  </conditionalFormatting>
  <conditionalFormatting sqref="N31 P31 R31 T31">
    <cfRule type="expression" dxfId="10" priority="12">
      <formula>N31&gt;M31</formula>
    </cfRule>
  </conditionalFormatting>
  <conditionalFormatting sqref="N20 P20 R20 T20">
    <cfRule type="expression" dxfId="9" priority="11">
      <formula>N20&gt;M20</formula>
    </cfRule>
  </conditionalFormatting>
  <conditionalFormatting sqref="N40 P40 R40 T40">
    <cfRule type="expression" dxfId="8" priority="10">
      <formula>N40&gt;M40</formula>
    </cfRule>
  </conditionalFormatting>
  <conditionalFormatting sqref="N19 P19 R19 T19">
    <cfRule type="expression" dxfId="7" priority="9">
      <formula>N19&gt;M19</formula>
    </cfRule>
  </conditionalFormatting>
  <conditionalFormatting sqref="N12 P12 R12 T12">
    <cfRule type="expression" dxfId="6" priority="8">
      <formula>N12&gt;M12</formula>
    </cfRule>
  </conditionalFormatting>
  <conditionalFormatting sqref="N43 P43 R43 T43">
    <cfRule type="expression" dxfId="5" priority="7">
      <formula>N43&gt;M43</formula>
    </cfRule>
  </conditionalFormatting>
  <conditionalFormatting sqref="F47">
    <cfRule type="expression" dxfId="4" priority="6">
      <formula>F47&gt;E47</formula>
    </cfRule>
  </conditionalFormatting>
  <conditionalFormatting sqref="F46">
    <cfRule type="expression" dxfId="3" priority="4">
      <formula>F46&gt;E46</formula>
    </cfRule>
  </conditionalFormatting>
  <conditionalFormatting sqref="T46">
    <cfRule type="expression" dxfId="2" priority="3">
      <formula>T46&gt;S46</formula>
    </cfRule>
  </conditionalFormatting>
  <conditionalFormatting sqref="D7:D9 F7:F9 H7:H9 J7:J9 N7:N9 P7:P9 R7:R9 T7:T9">
    <cfRule type="expression" dxfId="1" priority="2">
      <formula>D7&gt;C7</formula>
    </cfRule>
  </conditionalFormatting>
  <conditionalFormatting sqref="L9">
    <cfRule type="expression" dxfId="0" priority="1">
      <formula>L9&gt;K9</formula>
    </cfRule>
  </conditionalFormatting>
  <pageMargins left="0.47" right="0.23622047244094491" top="0.74803149606299213" bottom="0.74803149606299213" header="0.31496062992125984" footer="0.31496062992125984"/>
  <pageSetup paperSize="5" scale="75" orientation="landscape" r:id="rId1"/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H7"/>
  <sheetViews>
    <sheetView view="pageBreakPreview" zoomScale="60" zoomScaleNormal="60" workbookViewId="0">
      <selection activeCell="F14" sqref="F14"/>
    </sheetView>
  </sheetViews>
  <sheetFormatPr defaultRowHeight="15"/>
  <cols>
    <col min="1" max="1" width="14" style="121" customWidth="1"/>
    <col min="2" max="2" width="28" style="25" customWidth="1"/>
    <col min="3" max="3" width="27.42578125" style="25" customWidth="1"/>
    <col min="4" max="4" width="28.28515625" style="25" customWidth="1"/>
    <col min="5" max="5" width="31.140625" style="25" customWidth="1"/>
    <col min="6" max="6" width="36.42578125" style="25" customWidth="1"/>
    <col min="7" max="8" width="36.7109375" style="25" customWidth="1"/>
    <col min="9" max="16384" width="9.140625" style="25"/>
  </cols>
  <sheetData>
    <row r="1" spans="1:8" s="114" customFormat="1" ht="65.45" customHeight="1">
      <c r="A1" s="226" t="s">
        <v>106</v>
      </c>
      <c r="B1" s="226"/>
      <c r="C1" s="226"/>
      <c r="D1" s="226"/>
      <c r="E1" s="226"/>
      <c r="F1" s="226"/>
      <c r="G1" s="226"/>
      <c r="H1" s="226"/>
    </row>
    <row r="2" spans="1:8" s="114" customFormat="1" ht="51.4" customHeight="1">
      <c r="A2" s="227" t="s">
        <v>107</v>
      </c>
      <c r="B2" s="227"/>
      <c r="C2" s="228" t="s">
        <v>101</v>
      </c>
      <c r="D2" s="228"/>
      <c r="E2" s="228"/>
      <c r="F2" s="228"/>
      <c r="G2" s="228"/>
      <c r="H2" s="228"/>
    </row>
    <row r="3" spans="1:8" s="114" customFormat="1" ht="48.4" customHeight="1">
      <c r="A3" s="229" t="s">
        <v>108</v>
      </c>
      <c r="B3" s="229"/>
      <c r="C3" s="229"/>
      <c r="D3" s="229"/>
      <c r="E3" s="229"/>
      <c r="F3" s="229"/>
      <c r="G3" s="229"/>
      <c r="H3" s="115"/>
    </row>
    <row r="4" spans="1:8" s="114" customFormat="1" ht="114.6" customHeight="1">
      <c r="A4" s="230" t="s">
        <v>0</v>
      </c>
      <c r="B4" s="230" t="s">
        <v>46</v>
      </c>
      <c r="C4" s="231" t="s">
        <v>109</v>
      </c>
      <c r="D4" s="231"/>
      <c r="E4" s="231"/>
      <c r="F4" s="232" t="s">
        <v>110</v>
      </c>
      <c r="G4" s="232"/>
      <c r="H4" s="232"/>
    </row>
    <row r="5" spans="1:8" s="114" customFormat="1" ht="243.6" customHeight="1">
      <c r="A5" s="230"/>
      <c r="B5" s="230"/>
      <c r="C5" s="116" t="s">
        <v>111</v>
      </c>
      <c r="D5" s="117" t="s">
        <v>112</v>
      </c>
      <c r="E5" s="117" t="s">
        <v>113</v>
      </c>
      <c r="F5" s="118" t="s">
        <v>111</v>
      </c>
      <c r="G5" s="118" t="s">
        <v>112</v>
      </c>
      <c r="H5" s="118" t="s">
        <v>113</v>
      </c>
    </row>
    <row r="6" spans="1:8">
      <c r="A6" s="119"/>
      <c r="B6" s="124" t="s">
        <v>101</v>
      </c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</row>
    <row r="7" spans="1:8">
      <c r="A7" s="119"/>
      <c r="B7" s="120"/>
      <c r="C7" s="120"/>
      <c r="D7" s="120"/>
      <c r="E7" s="120"/>
      <c r="F7" s="120"/>
      <c r="G7" s="120"/>
      <c r="H7" s="120"/>
    </row>
  </sheetData>
  <mergeCells count="8">
    <mergeCell ref="A1:H1"/>
    <mergeCell ref="A2:B2"/>
    <mergeCell ref="C2:H2"/>
    <mergeCell ref="A3:G3"/>
    <mergeCell ref="A4:A5"/>
    <mergeCell ref="B4:B5"/>
    <mergeCell ref="C4:E4"/>
    <mergeCell ref="F4:H4"/>
  </mergeCells>
  <pageMargins left="1.0236220472440944" right="0.26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HDC</vt:lpstr>
      <vt:lpstr>ESB</vt:lpstr>
      <vt:lpstr>PTK</vt:lpstr>
      <vt:lpstr>SQAC-DQAC</vt:lpstr>
      <vt:lpstr>Training</vt:lpstr>
      <vt:lpstr>Condom-Box</vt:lpstr>
      <vt:lpstr>FPIS</vt:lpstr>
      <vt:lpstr>ESB!Print_Area</vt:lpstr>
      <vt:lpstr>HDC!Print_Area</vt:lpstr>
      <vt:lpstr>PTK!Print_Area</vt:lpstr>
      <vt:lpstr>'SQAC-DQAC'!Print_Area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 Note 5</dc:creator>
  <cp:lastModifiedBy>admin</cp:lastModifiedBy>
  <cp:lastPrinted>2024-01-25T05:37:15Z</cp:lastPrinted>
  <dcterms:created xsi:type="dcterms:W3CDTF">2006-09-15T18:30:00Z</dcterms:created>
  <dcterms:modified xsi:type="dcterms:W3CDTF">2024-01-25T05:40:51Z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2a912c751c74461a93941a654c8b3302</vt:lpwstr>
  </property>
</Properties>
</file>